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0" yWindow="108" windowWidth="9672" windowHeight="10908" tabRatio="500"/>
  </bookViews>
  <sheets>
    <sheet name="Приложение 16  октября 2025" sheetId="1" r:id="rId1"/>
  </sheets>
  <definedNames>
    <definedName name="__xlnm._FilterDatabase" localSheetId="0">'Приложение 16  октября 2025'!$A$13:$F$263</definedName>
    <definedName name="__xlnm._FilterDatabase_1" localSheetId="0">'Приложение 16  октября 2025'!$A$13:$F$263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16  октября 2025'!$A$1:$F$263</definedName>
    <definedName name="__xlnm.Print_Titles" localSheetId="0">'Приложение 16  октября 2025'!$10:$13</definedName>
    <definedName name="_xlnm._FilterDatabase" localSheetId="0" hidden="1">'Приложение 16  октября 2025'!$A$13:$F$263</definedName>
    <definedName name="Print_Titles_0" localSheetId="0">'Приложение 16  октября 2025'!$10:$13</definedName>
    <definedName name="Print_Titles_0_0" localSheetId="0">'Приложение 16  октября 2025'!$10:$13</definedName>
    <definedName name="_xlnm.Print_Titles" localSheetId="0">'Приложение 16  октября 2025'!$10:$13</definedName>
  </definedNames>
  <calcPr calcId="125725" refMode="R1C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06" i="1"/>
  <c r="F207"/>
  <c r="F208"/>
  <c r="G28"/>
  <c r="H28"/>
  <c r="F28"/>
  <c r="F27" s="1"/>
  <c r="G30"/>
  <c r="H30"/>
  <c r="F30"/>
  <c r="F161"/>
  <c r="G166"/>
  <c r="G165" s="1"/>
  <c r="H166"/>
  <c r="H165" s="1"/>
  <c r="F165"/>
  <c r="F166"/>
  <c r="G163"/>
  <c r="G162" s="1"/>
  <c r="H163"/>
  <c r="H162" s="1"/>
  <c r="F162"/>
  <c r="F163"/>
  <c r="G27"/>
  <c r="G260"/>
  <c r="H260"/>
  <c r="F260"/>
  <c r="G251"/>
  <c r="H251"/>
  <c r="F251"/>
  <c r="G238"/>
  <c r="H238"/>
  <c r="F238"/>
  <c r="G234"/>
  <c r="H234"/>
  <c r="F234"/>
  <c r="G232"/>
  <c r="H232"/>
  <c r="F232"/>
  <c r="G225"/>
  <c r="H225"/>
  <c r="F225"/>
  <c r="G218"/>
  <c r="H218"/>
  <c r="F218"/>
  <c r="G202"/>
  <c r="H202"/>
  <c r="F202"/>
  <c r="G197"/>
  <c r="H197"/>
  <c r="F197"/>
  <c r="G187"/>
  <c r="H187"/>
  <c r="F187"/>
  <c r="G183"/>
  <c r="H183"/>
  <c r="F183"/>
  <c r="G176"/>
  <c r="H176"/>
  <c r="F176"/>
  <c r="G171"/>
  <c r="G170" s="1"/>
  <c r="G169" s="1"/>
  <c r="H171"/>
  <c r="H170" s="1"/>
  <c r="H169" s="1"/>
  <c r="F171"/>
  <c r="F170" s="1"/>
  <c r="F169" s="1"/>
  <c r="G155"/>
  <c r="H155"/>
  <c r="F155"/>
  <c r="G140"/>
  <c r="G139" s="1"/>
  <c r="G138" s="1"/>
  <c r="H140"/>
  <c r="H139" s="1"/>
  <c r="H138" s="1"/>
  <c r="F140"/>
  <c r="F139" s="1"/>
  <c r="F138" s="1"/>
  <c r="G134"/>
  <c r="G133" s="1"/>
  <c r="G132" s="1"/>
  <c r="G131" s="1"/>
  <c r="H134"/>
  <c r="H133" s="1"/>
  <c r="H132" s="1"/>
  <c r="H131" s="1"/>
  <c r="F134"/>
  <c r="F133" s="1"/>
  <c r="F132" s="1"/>
  <c r="F131" s="1"/>
  <c r="G127"/>
  <c r="H127"/>
  <c r="F127"/>
  <c r="G122"/>
  <c r="H122"/>
  <c r="F122"/>
  <c r="F118"/>
  <c r="G110"/>
  <c r="H110"/>
  <c r="G104"/>
  <c r="H104"/>
  <c r="F104"/>
  <c r="G99"/>
  <c r="H99"/>
  <c r="F99"/>
  <c r="G97"/>
  <c r="H97"/>
  <c r="F97"/>
  <c r="G78"/>
  <c r="H78"/>
  <c r="F78"/>
  <c r="G68"/>
  <c r="H68"/>
  <c r="G73"/>
  <c r="H73"/>
  <c r="F73"/>
  <c r="H61"/>
  <c r="H60" s="1"/>
  <c r="H59" s="1"/>
  <c r="H58" s="1"/>
  <c r="H57" s="1"/>
  <c r="G61"/>
  <c r="G60" s="1"/>
  <c r="G59" s="1"/>
  <c r="G58" s="1"/>
  <c r="G57" s="1"/>
  <c r="F61"/>
  <c r="F60" s="1"/>
  <c r="F59" s="1"/>
  <c r="F58" s="1"/>
  <c r="F57" s="1"/>
  <c r="G54"/>
  <c r="H54"/>
  <c r="F54"/>
  <c r="H145"/>
  <c r="G145"/>
  <c r="F145"/>
  <c r="H212"/>
  <c r="G212"/>
  <c r="F212"/>
  <c r="F231" l="1"/>
  <c r="H27"/>
  <c r="H45"/>
  <c r="G45"/>
  <c r="F45"/>
  <c r="H43"/>
  <c r="G43"/>
  <c r="F43"/>
  <c r="G208"/>
  <c r="H208"/>
  <c r="F210"/>
  <c r="H161"/>
  <c r="H160" s="1"/>
  <c r="H159" s="1"/>
  <c r="G161"/>
  <c r="G160" s="1"/>
  <c r="G159" s="1"/>
  <c r="F160"/>
  <c r="F159" s="1"/>
  <c r="F117"/>
  <c r="F116" s="1"/>
  <c r="F115" s="1"/>
  <c r="H87"/>
  <c r="G87"/>
  <c r="F87"/>
  <c r="H89"/>
  <c r="G89"/>
  <c r="F89"/>
  <c r="H40"/>
  <c r="G40"/>
  <c r="F40"/>
  <c r="H38"/>
  <c r="G38"/>
  <c r="F38"/>
  <c r="G36"/>
  <c r="H36"/>
  <c r="F36"/>
  <c r="G258"/>
  <c r="H258"/>
  <c r="F258"/>
  <c r="F244"/>
  <c r="F250"/>
  <c r="H231"/>
  <c r="H230" s="1"/>
  <c r="G231"/>
  <c r="G230" s="1"/>
  <c r="H182"/>
  <c r="H181" s="1"/>
  <c r="G182"/>
  <c r="G181" s="1"/>
  <c r="F182"/>
  <c r="F181" s="1"/>
  <c r="F186"/>
  <c r="G186"/>
  <c r="H186"/>
  <c r="H185" s="1"/>
  <c r="G224"/>
  <c r="G223" s="1"/>
  <c r="G222" s="1"/>
  <c r="G220" s="1"/>
  <c r="H224"/>
  <c r="H223" s="1"/>
  <c r="H222" s="1"/>
  <c r="H220" s="1"/>
  <c r="F224"/>
  <c r="F223" s="1"/>
  <c r="F222" s="1"/>
  <c r="F220" s="1"/>
  <c r="G216"/>
  <c r="H210"/>
  <c r="G210"/>
  <c r="H216"/>
  <c r="H214"/>
  <c r="G214"/>
  <c r="F214"/>
  <c r="F216"/>
  <c r="H201"/>
  <c r="H200" s="1"/>
  <c r="H199" s="1"/>
  <c r="G201"/>
  <c r="G200" s="1"/>
  <c r="G199" s="1"/>
  <c r="F201"/>
  <c r="F200" s="1"/>
  <c r="F199" s="1"/>
  <c r="H196"/>
  <c r="H195" s="1"/>
  <c r="H194" s="1"/>
  <c r="G196"/>
  <c r="G195" s="1"/>
  <c r="G194" s="1"/>
  <c r="F196"/>
  <c r="F195" s="1"/>
  <c r="F194" s="1"/>
  <c r="G137"/>
  <c r="H137"/>
  <c r="G126"/>
  <c r="G125" s="1"/>
  <c r="G124" s="1"/>
  <c r="H126"/>
  <c r="H125" s="1"/>
  <c r="H124" s="1"/>
  <c r="F126"/>
  <c r="F125" s="1"/>
  <c r="F124" s="1"/>
  <c r="G118"/>
  <c r="G117" s="1"/>
  <c r="G116" s="1"/>
  <c r="G115" s="1"/>
  <c r="H118"/>
  <c r="H117" s="1"/>
  <c r="H116" s="1"/>
  <c r="H115" s="1"/>
  <c r="G121"/>
  <c r="G120" s="1"/>
  <c r="H121"/>
  <c r="H120" s="1"/>
  <c r="F121"/>
  <c r="F120" s="1"/>
  <c r="H103"/>
  <c r="H102" s="1"/>
  <c r="H101" s="1"/>
  <c r="G103"/>
  <c r="G102" s="1"/>
  <c r="G101" s="1"/>
  <c r="F103"/>
  <c r="F102" s="1"/>
  <c r="F101" s="1"/>
  <c r="F96"/>
  <c r="F257" l="1"/>
  <c r="F242"/>
  <c r="F243"/>
  <c r="H86"/>
  <c r="G86"/>
  <c r="F86"/>
  <c r="H34"/>
  <c r="H33" s="1"/>
  <c r="F34"/>
  <c r="F33" s="1"/>
  <c r="G34"/>
  <c r="G33" s="1"/>
  <c r="H42"/>
  <c r="F230"/>
  <c r="G42"/>
  <c r="F221"/>
  <c r="F42"/>
  <c r="H221"/>
  <c r="G221"/>
  <c r="F241"/>
  <c r="G207"/>
  <c r="G206" s="1"/>
  <c r="H207"/>
  <c r="H206" s="1"/>
  <c r="F256"/>
  <c r="F137"/>
  <c r="G114"/>
  <c r="F114"/>
  <c r="H114"/>
  <c r="F249"/>
  <c r="F248" s="1"/>
  <c r="F247" s="1"/>
  <c r="G113"/>
  <c r="F113"/>
  <c r="H113"/>
  <c r="F240" l="1"/>
  <c r="G32"/>
  <c r="H32"/>
  <c r="F32"/>
  <c r="F246"/>
  <c r="F255"/>
  <c r="F253" s="1"/>
  <c r="F254"/>
  <c r="H26" l="1"/>
  <c r="H25" s="1"/>
  <c r="G26"/>
  <c r="G25" s="1"/>
  <c r="G192" l="1"/>
  <c r="G191" s="1"/>
  <c r="H192"/>
  <c r="H191" s="1"/>
  <c r="H190" s="1"/>
  <c r="F192"/>
  <c r="F191" s="1"/>
  <c r="F190" s="1"/>
  <c r="G205"/>
  <c r="G204" s="1"/>
  <c r="H205"/>
  <c r="H204" s="1"/>
  <c r="F185"/>
  <c r="F180" s="1"/>
  <c r="H77"/>
  <c r="H76" s="1"/>
  <c r="H75" s="1"/>
  <c r="H250"/>
  <c r="H249" s="1"/>
  <c r="H248" s="1"/>
  <c r="G250"/>
  <c r="G249" s="1"/>
  <c r="G248" s="1"/>
  <c r="H244"/>
  <c r="H243" s="1"/>
  <c r="G244"/>
  <c r="G243" s="1"/>
  <c r="F205"/>
  <c r="F204" s="1"/>
  <c r="H154"/>
  <c r="H153" s="1"/>
  <c r="G154"/>
  <c r="G153" s="1"/>
  <c r="F154"/>
  <c r="F153" s="1"/>
  <c r="H147"/>
  <c r="G147"/>
  <c r="F147"/>
  <c r="H109"/>
  <c r="H108" s="1"/>
  <c r="H107" s="1"/>
  <c r="G109"/>
  <c r="G108" s="1"/>
  <c r="G107" s="1"/>
  <c r="F109"/>
  <c r="F108" s="1"/>
  <c r="F107" s="1"/>
  <c r="H96"/>
  <c r="G96"/>
  <c r="G95" s="1"/>
  <c r="H85"/>
  <c r="H84" s="1"/>
  <c r="H83" s="1"/>
  <c r="H82" s="1"/>
  <c r="H81" s="1"/>
  <c r="G85"/>
  <c r="G84" s="1"/>
  <c r="G83" s="1"/>
  <c r="G82" s="1"/>
  <c r="G81" s="1"/>
  <c r="F85"/>
  <c r="F84" s="1"/>
  <c r="F83" s="1"/>
  <c r="F82" s="1"/>
  <c r="F81" s="1"/>
  <c r="G77"/>
  <c r="G76" s="1"/>
  <c r="G75" s="1"/>
  <c r="F77"/>
  <c r="F76" s="1"/>
  <c r="F75" s="1"/>
  <c r="H72"/>
  <c r="H71" s="1"/>
  <c r="H70" s="1"/>
  <c r="G72"/>
  <c r="G71" s="1"/>
  <c r="G70" s="1"/>
  <c r="F72"/>
  <c r="F71" s="1"/>
  <c r="F70" s="1"/>
  <c r="H67"/>
  <c r="H65" s="1"/>
  <c r="G67"/>
  <c r="G65" s="1"/>
  <c r="F68"/>
  <c r="F67" s="1"/>
  <c r="H51"/>
  <c r="H50" s="1"/>
  <c r="H49" s="1"/>
  <c r="H48" s="1"/>
  <c r="H47" s="1"/>
  <c r="G51"/>
  <c r="G50" s="1"/>
  <c r="G49" s="1"/>
  <c r="G48" s="1"/>
  <c r="G47" s="1"/>
  <c r="F51"/>
  <c r="F50" s="1"/>
  <c r="F49" s="1"/>
  <c r="F48" s="1"/>
  <c r="F47" s="1"/>
  <c r="H21"/>
  <c r="H20" s="1"/>
  <c r="H19" s="1"/>
  <c r="H18" s="1"/>
  <c r="G21"/>
  <c r="G20" s="1"/>
  <c r="G19" s="1"/>
  <c r="G18" s="1"/>
  <c r="F21"/>
  <c r="F20" s="1"/>
  <c r="F19" s="1"/>
  <c r="F18" s="1"/>
  <c r="H257" l="1"/>
  <c r="H256" s="1"/>
  <c r="G256"/>
  <c r="G254" s="1"/>
  <c r="G257"/>
  <c r="H144"/>
  <c r="H143" s="1"/>
  <c r="G144"/>
  <c r="G143" s="1"/>
  <c r="G142" s="1"/>
  <c r="G130" s="1"/>
  <c r="F144"/>
  <c r="F143" s="1"/>
  <c r="F142" s="1"/>
  <c r="F65"/>
  <c r="F64" s="1"/>
  <c r="F63" s="1"/>
  <c r="F66"/>
  <c r="G175"/>
  <c r="G174" s="1"/>
  <c r="G173" s="1"/>
  <c r="H175"/>
  <c r="H174" s="1"/>
  <c r="H173" s="1"/>
  <c r="F175"/>
  <c r="F174" s="1"/>
  <c r="F173" s="1"/>
  <c r="G242"/>
  <c r="G241"/>
  <c r="H242"/>
  <c r="H241"/>
  <c r="F168"/>
  <c r="H168"/>
  <c r="G168"/>
  <c r="H152"/>
  <c r="H150" s="1"/>
  <c r="H151"/>
  <c r="G152"/>
  <c r="G150" s="1"/>
  <c r="G151"/>
  <c r="F152"/>
  <c r="F150" s="1"/>
  <c r="F151"/>
  <c r="H56"/>
  <c r="G56"/>
  <c r="F56"/>
  <c r="G16"/>
  <c r="G17"/>
  <c r="F16"/>
  <c r="F17"/>
  <c r="H16"/>
  <c r="H17"/>
  <c r="H179"/>
  <c r="G185"/>
  <c r="G64"/>
  <c r="G63" s="1"/>
  <c r="F26"/>
  <c r="G190"/>
  <c r="G179" s="1"/>
  <c r="G189"/>
  <c r="H189"/>
  <c r="F189"/>
  <c r="F179" s="1"/>
  <c r="F178" s="1"/>
  <c r="H64"/>
  <c r="H63" s="1"/>
  <c r="H247"/>
  <c r="G247"/>
  <c r="G246" s="1"/>
  <c r="G94"/>
  <c r="G93" s="1"/>
  <c r="G92" s="1"/>
  <c r="F95"/>
  <c r="F94"/>
  <c r="F93" s="1"/>
  <c r="F92" s="1"/>
  <c r="H95"/>
  <c r="H94"/>
  <c r="H93" s="1"/>
  <c r="H92" s="1"/>
  <c r="G255" l="1"/>
  <c r="G253" s="1"/>
  <c r="H254"/>
  <c r="H255"/>
  <c r="H253" s="1"/>
  <c r="G240"/>
  <c r="H240"/>
  <c r="H178"/>
  <c r="G178"/>
  <c r="H158"/>
  <c r="H157" s="1"/>
  <c r="G129"/>
  <c r="G112" s="1"/>
  <c r="F130"/>
  <c r="F129" s="1"/>
  <c r="F112" s="1"/>
  <c r="H142"/>
  <c r="H130" s="1"/>
  <c r="H129" s="1"/>
  <c r="H112" s="1"/>
  <c r="F25"/>
  <c r="F24" s="1"/>
  <c r="F23" s="1"/>
  <c r="F15" s="1"/>
  <c r="H246"/>
  <c r="F158"/>
  <c r="F157" s="1"/>
  <c r="F149" s="1"/>
  <c r="G158"/>
  <c r="G157" s="1"/>
  <c r="H180"/>
  <c r="G180"/>
  <c r="G229"/>
  <c r="G228" s="1"/>
  <c r="G227" s="1"/>
  <c r="G24"/>
  <c r="H229"/>
  <c r="H228" s="1"/>
  <c r="H227" s="1"/>
  <c r="F229"/>
  <c r="F228" s="1"/>
  <c r="F227" s="1"/>
  <c r="H24"/>
  <c r="H149" l="1"/>
  <c r="F14"/>
  <c r="F263" s="1"/>
  <c r="G149"/>
  <c r="H23"/>
  <c r="H15" s="1"/>
  <c r="G23"/>
  <c r="G15" s="1"/>
  <c r="H14" l="1"/>
  <c r="H263" s="1"/>
  <c r="G14"/>
  <c r="G263" s="1"/>
</calcChain>
</file>

<file path=xl/sharedStrings.xml><?xml version="1.0" encoding="utf-8"?>
<sst xmlns="http://schemas.openxmlformats.org/spreadsheetml/2006/main" count="784" uniqueCount="274">
  <si>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</si>
  <si>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</si>
  <si>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</si>
  <si>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</si>
  <si>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</si>
  <si>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</si>
  <si>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</si>
  <si>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</si>
  <si>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</si>
  <si>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</si>
  <si>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</si>
  <si>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</si>
  <si>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</si>
  <si>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</si>
  <si>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</si>
  <si>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</si>
  <si>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</si>
  <si>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</si>
  <si>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</si>
  <si>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</si>
  <si>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</si>
  <si>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</si>
  <si>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</si>
  <si>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</si>
  <si>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</si>
  <si>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</si>
  <si>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</si>
  <si>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</si>
  <si>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</si>
  <si>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</si>
  <si>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</si>
  <si>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</si>
  <si>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</si>
  <si>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</si>
  <si>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</si>
  <si>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</si>
  <si>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</si>
  <si>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</si>
  <si>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</si>
  <si>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</si>
  <si>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</si>
  <si>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</si>
  <si>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</si>
  <si>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</si>
  <si>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</si>
  <si>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</si>
  <si>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</si>
  <si>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</si>
  <si>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</si>
  <si>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</si>
  <si>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</si>
  <si>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</si>
  <si>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</si>
  <si>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</si>
  <si>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</si>
  <si>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</si>
  <si>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</si>
  <si>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</si>
  <si>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</si>
  <si>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</si>
  <si>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</si>
  <si>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</si>
  <si>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</si>
  <si>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</si>
  <si>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</si>
  <si>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</si>
  <si>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</si>
  <si>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</si>
  <si>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</si>
  <si>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</si>
  <si>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</si>
  <si>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</si>
  <si>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</si>
  <si>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</si>
  <si>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</si>
  <si>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</si>
  <si>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</si>
  <si>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</si>
  <si>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</si>
  <si>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</si>
  <si>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</si>
  <si>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</si>
  <si>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</si>
  <si>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</si>
  <si>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</si>
  <si>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</si>
  <si>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</si>
  <si>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</si>
  <si>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</si>
  <si>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</si>
  <si>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</si>
  <si>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</si>
  <si>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</si>
  <si>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</si>
  <si>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</si>
  <si>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</si>
  <si>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</si>
  <si>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</si>
  <si>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</si>
  <si>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</si>
  <si>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</si>
  <si>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</si>
  <si>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</si>
  <si>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</si>
  <si>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</si>
  <si>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</si>
  <si>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</si>
  <si>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</si>
  <si>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</si>
  <si>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</si>
  <si>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</si>
  <si>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</si>
  <si>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</si>
  <si>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</si>
  <si>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</si>
  <si>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</si>
  <si>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</si>
  <si>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</si>
  <si>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</si>
  <si>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</si>
  <si>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</si>
  <si>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</si>
  <si>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</si>
  <si>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</si>
  <si>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</si>
  <si>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</si>
  <si>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</si>
  <si>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</si>
  <si>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</si>
  <si>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</si>
  <si>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</si>
  <si>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</si>
  <si>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</si>
  <si>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</si>
  <si>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</si>
  <si>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</si>
  <si>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</si>
  <si>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</si>
  <si>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</si>
  <si>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</si>
  <si>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</si>
  <si>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</si>
  <si>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</si>
  <si>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</si>
  <si>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</si>
  <si>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</si>
  <si>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</si>
  <si>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</si>
  <si>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</si>
  <si>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</si>
  <si>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</si>
  <si>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</si>
  <si>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</si>
  <si>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</si>
  <si>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</si>
  <si>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</si>
  <si>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</si>
  <si>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</si>
  <si>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</si>
  <si>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</si>
  <si>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</si>
  <si>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</si>
  <si>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</si>
  <si>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</si>
  <si>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</si>
  <si>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</si>
  <si>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</si>
  <si>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</si>
  <si>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</si>
  <si>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</si>
  <si>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</si>
  <si>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</si>
  <si>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</si>
  <si>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</si>
  <si>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</si>
  <si>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</si>
  <si>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</si>
  <si>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</si>
  <si>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</si>
  <si>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</si>
  <si>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</si>
  <si>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</si>
  <si>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</si>
  <si>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</si>
  <si>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</si>
  <si>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</si>
  <si>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</si>
  <si>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</si>
  <si>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</si>
  <si>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</si>
  <si>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</si>
  <si>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</si>
  <si>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</si>
  <si>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</si>
  <si>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</si>
  <si>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</si>
  <si>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</si>
  <si>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</si>
  <si>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</si>
  <si>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</si>
  <si>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</si>
  <si>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</si>
  <si>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</si>
  <si>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</si>
  <si>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</si>
  <si>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</si>
  <si>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</si>
  <si>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</si>
  <si>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</si>
  <si>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</si>
  <si>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</si>
  <si>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</si>
  <si>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</si>
  <si>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</si>
  <si>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</si>
  <si>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</si>
  <si>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</si>
  <si>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</si>
  <si>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</si>
  <si>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</si>
  <si>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</si>
  <si>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</si>
  <si>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</si>
  <si>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</si>
  <si>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</si>
  <si>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</si>
  <si>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</si>
  <si>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</si>
  <si>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</si>
  <si>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</si>
  <si>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</si>
  <si>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</si>
  <si>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</si>
  <si>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</si>
  <si>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</si>
  <si>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</si>
  <si>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</si>
  <si>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</si>
  <si>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</si>
  <si>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</si>
  <si>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</si>
  <si>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</si>
  <si>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</si>
  <si>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</si>
  <si>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</si>
  <si>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</si>
  <si>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</si>
  <si>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67 3 01 60300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</si>
  <si>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</si>
  <si>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</si>
  <si>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</si>
  <si>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</si>
  <si>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На подготовку и выполнение тушения лесных и торфяных пожаров</t>
  </si>
  <si>
    <t>03 4 01 60110</t>
  </si>
  <si>
    <t>03 4 01 00000</t>
  </si>
  <si>
    <t>03 0 00 00000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</si>
  <si>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</si>
  <si>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</si>
  <si>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</si>
  <si>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</si>
  <si>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</si>
  <si>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</si>
  <si>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09 7 01 10160</t>
  </si>
  <si>
    <t>Предоставление субсидий бюджетным, автономным учреждениям и ным некоммерческим организациям</t>
  </si>
  <si>
    <t>Социальное обспечение и иные выплаты населению</t>
  </si>
  <si>
    <t>Уплата иных платежей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</si>
  <si>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</si>
  <si>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</si>
  <si>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</si>
  <si>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</si>
  <si>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08 4 01 F0390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</si>
  <si>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</si>
  <si>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</si>
  <si>
    <t xml:space="preserve">От 16.12.2025 г №39 </t>
  </si>
</sst>
</file>

<file path=xl/styles.xml><?xml version="1.0" encoding="utf-8"?>
<styleSheet xmlns="http://schemas.openxmlformats.org/spreadsheetml/2006/main">
  <numFmts count="1">
    <numFmt numFmtId="164" formatCode="?"/>
  </numFmts>
  <fonts count="23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b/>
      <sz val="10"/>
      <color rgb="FFFF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9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1" xfId="0" applyNumberFormat="1" applyFont="1" applyFill="1" applyBorder="1" applyAlignment="1">
      <alignment horizontal="center"/>
    </xf>
    <xf numFmtId="49" fontId="11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3" borderId="11" xfId="0" applyNumberFormat="1" applyFont="1" applyFill="1" applyBorder="1" applyAlignment="1">
      <alignment horizontal="center"/>
    </xf>
    <xf numFmtId="0" fontId="12" fillId="3" borderId="11" xfId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wrapText="1"/>
    </xf>
    <xf numFmtId="2" fontId="13" fillId="3" borderId="1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0" fillId="3" borderId="4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1" xfId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wrapText="1"/>
    </xf>
    <xf numFmtId="49" fontId="12" fillId="3" borderId="11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left" wrapText="1"/>
    </xf>
    <xf numFmtId="49" fontId="12" fillId="3" borderId="11" xfId="0" applyNumberFormat="1" applyFont="1" applyFill="1" applyBorder="1" applyAlignment="1">
      <alignment horizontal="left" wrapText="1"/>
    </xf>
    <xf numFmtId="2" fontId="11" fillId="2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49" fontId="10" fillId="3" borderId="11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1" xfId="0" applyFont="1" applyFill="1" applyBorder="1" applyAlignment="1">
      <alignment vertical="top" wrapText="1"/>
    </xf>
    <xf numFmtId="0" fontId="13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vertical="top" wrapText="1"/>
    </xf>
    <xf numFmtId="0" fontId="13" fillId="3" borderId="11" xfId="0" applyFont="1" applyFill="1" applyBorder="1"/>
    <xf numFmtId="0" fontId="13" fillId="3" borderId="0" xfId="0" applyFont="1" applyFill="1"/>
    <xf numFmtId="0" fontId="13" fillId="3" borderId="11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center"/>
    </xf>
    <xf numFmtId="0" fontId="12" fillId="3" borderId="0" xfId="0" applyFont="1" applyFill="1"/>
    <xf numFmtId="4" fontId="13" fillId="3" borderId="1" xfId="0" applyNumberFormat="1" applyFont="1" applyFill="1" applyBorder="1" applyAlignment="1">
      <alignment horizontal="center"/>
    </xf>
    <xf numFmtId="4" fontId="13" fillId="3" borderId="11" xfId="0" applyNumberFormat="1" applyFont="1" applyFill="1" applyBorder="1" applyAlignment="1">
      <alignment horizontal="center"/>
    </xf>
    <xf numFmtId="0" fontId="13" fillId="3" borderId="12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wrapText="1"/>
    </xf>
    <xf numFmtId="4" fontId="12" fillId="3" borderId="1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 applyProtection="1">
      <alignment horizontal="left" vertical="center" wrapText="1"/>
    </xf>
    <xf numFmtId="2" fontId="11" fillId="3" borderId="5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/>
    </xf>
    <xf numFmtId="49" fontId="13" fillId="3" borderId="13" xfId="0" applyNumberFormat="1" applyFont="1" applyFill="1" applyBorder="1" applyAlignment="1" applyProtection="1">
      <alignment horizontal="left" vertical="center" wrapText="1"/>
    </xf>
    <xf numFmtId="49" fontId="13" fillId="3" borderId="10" xfId="0" applyNumberFormat="1" applyFont="1" applyFill="1" applyBorder="1" applyAlignment="1" applyProtection="1">
      <alignment horizontal="left" vertical="top" wrapText="1"/>
    </xf>
    <xf numFmtId="0" fontId="13" fillId="3" borderId="0" xfId="0" applyFont="1" applyFill="1" applyAlignment="1">
      <alignment vertical="top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1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 applyProtection="1">
      <alignment horizontal="center"/>
    </xf>
    <xf numFmtId="164" fontId="13" fillId="3" borderId="11" xfId="0" applyNumberFormat="1" applyFont="1" applyFill="1" applyBorder="1" applyAlignment="1" applyProtection="1">
      <alignment horizontal="left" vertical="top" wrapText="1"/>
    </xf>
    <xf numFmtId="49" fontId="13" fillId="3" borderId="11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wrapText="1"/>
    </xf>
    <xf numFmtId="49" fontId="13" fillId="3" borderId="10" xfId="0" applyNumberFormat="1" applyFont="1" applyFill="1" applyBorder="1" applyAlignment="1" applyProtection="1">
      <alignment horizontal="center" vertical="center" wrapText="1"/>
    </xf>
    <xf numFmtId="4" fontId="1" fillId="3" borderId="11" xfId="0" applyNumberFormat="1" applyFont="1" applyFill="1" applyBorder="1" applyAlignment="1">
      <alignment horizontal="center"/>
    </xf>
    <xf numFmtId="0" fontId="14" fillId="3" borderId="1" xfId="0" applyFont="1" applyFill="1" applyBorder="1"/>
    <xf numFmtId="49" fontId="13" fillId="3" borderId="1" xfId="0" applyNumberFormat="1" applyFont="1" applyFill="1" applyBorder="1" applyAlignment="1">
      <alignment horizontal="center"/>
    </xf>
    <xf numFmtId="0" fontId="14" fillId="3" borderId="0" xfId="0" applyFont="1" applyFill="1"/>
    <xf numFmtId="2" fontId="12" fillId="3" borderId="11" xfId="0" applyNumberFormat="1" applyFont="1" applyFill="1" applyBorder="1" applyAlignment="1" applyProtection="1">
      <alignment horizontal="center"/>
    </xf>
    <xf numFmtId="4" fontId="10" fillId="3" borderId="1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justify" vertical="center"/>
    </xf>
    <xf numFmtId="2" fontId="11" fillId="3" borderId="9" xfId="0" applyNumberFormat="1" applyFont="1" applyFill="1" applyBorder="1" applyAlignment="1">
      <alignment horizontal="center"/>
    </xf>
    <xf numFmtId="0" fontId="1" fillId="3" borderId="0" xfId="0" applyFont="1" applyFill="1" applyAlignment="1"/>
    <xf numFmtId="49" fontId="10" fillId="3" borderId="11" xfId="0" applyNumberFormat="1" applyFont="1" applyFill="1" applyBorder="1" applyAlignment="1">
      <alignment horizontal="left" vertical="top" wrapText="1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49" fontId="12" fillId="3" borderId="11" xfId="0" applyNumberFormat="1" applyFont="1" applyFill="1" applyBorder="1" applyAlignment="1" applyProtection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vertical="center"/>
    </xf>
    <xf numFmtId="0" fontId="15" fillId="3" borderId="11" xfId="0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center" vertical="center"/>
    </xf>
    <xf numFmtId="49" fontId="12" fillId="3" borderId="16" xfId="0" applyNumberFormat="1" applyFont="1" applyFill="1" applyBorder="1" applyAlignment="1" applyProtection="1">
      <alignment horizontal="center" wrapText="1"/>
    </xf>
    <xf numFmtId="0" fontId="13" fillId="3" borderId="11" xfId="0" applyFont="1" applyFill="1" applyBorder="1" applyAlignment="1"/>
    <xf numFmtId="49" fontId="13" fillId="3" borderId="11" xfId="0" applyNumberFormat="1" applyFont="1" applyFill="1" applyBorder="1" applyAlignment="1" applyProtection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8" fillId="3" borderId="0" xfId="0" applyFont="1" applyFill="1" applyAlignment="1"/>
    <xf numFmtId="49" fontId="13" fillId="3" borderId="14" xfId="0" applyNumberFormat="1" applyFont="1" applyFill="1" applyBorder="1" applyAlignment="1" applyProtection="1">
      <alignment horizontal="left" vertical="center" wrapText="1"/>
    </xf>
    <xf numFmtId="49" fontId="10" fillId="3" borderId="7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49" fontId="13" fillId="3" borderId="11" xfId="0" applyNumberFormat="1" applyFont="1" applyFill="1" applyBorder="1" applyAlignment="1">
      <alignment horizontal="left" wrapText="1"/>
    </xf>
    <xf numFmtId="0" fontId="9" fillId="3" borderId="0" xfId="0" applyFont="1" applyFill="1" applyAlignment="1"/>
    <xf numFmtId="49" fontId="13" fillId="0" borderId="11" xfId="0" applyNumberFormat="1" applyFont="1" applyFill="1" applyBorder="1" applyAlignment="1" applyProtection="1">
      <alignment horizontal="left" vertical="center" wrapText="1"/>
    </xf>
    <xf numFmtId="2" fontId="13" fillId="3" borderId="11" xfId="0" applyNumberFormat="1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0" fontId="15" fillId="3" borderId="11" xfId="0" applyFont="1" applyFill="1" applyBorder="1" applyAlignment="1">
      <alignment wrapText="1"/>
    </xf>
    <xf numFmtId="0" fontId="12" fillId="3" borderId="11" xfId="0" applyFont="1" applyFill="1" applyBorder="1" applyAlignment="1"/>
    <xf numFmtId="49" fontId="12" fillId="3" borderId="1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/>
    </xf>
    <xf numFmtId="4" fontId="12" fillId="3" borderId="11" xfId="0" applyNumberFormat="1" applyFont="1" applyFill="1" applyBorder="1" applyAlignment="1" applyProtection="1">
      <alignment horizontal="center"/>
    </xf>
    <xf numFmtId="49" fontId="12" fillId="3" borderId="1" xfId="0" applyNumberFormat="1" applyFont="1" applyFill="1" applyBorder="1" applyAlignment="1">
      <alignment horizontal="center"/>
    </xf>
    <xf numFmtId="49" fontId="12" fillId="3" borderId="10" xfId="0" applyNumberFormat="1" applyFont="1" applyFill="1" applyBorder="1" applyAlignment="1" applyProtection="1">
      <alignment horizontal="center" wrapText="1"/>
    </xf>
    <xf numFmtId="0" fontId="14" fillId="3" borderId="11" xfId="0" applyFont="1" applyFill="1" applyBorder="1"/>
    <xf numFmtId="2" fontId="12" fillId="3" borderId="9" xfId="0" applyNumberFormat="1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49" fontId="12" fillId="3" borderId="16" xfId="0" applyNumberFormat="1" applyFont="1" applyFill="1" applyBorder="1" applyAlignment="1" applyProtection="1">
      <alignment horizontal="left" vertical="center" wrapText="1"/>
    </xf>
    <xf numFmtId="49" fontId="13" fillId="0" borderId="13" xfId="0" applyNumberFormat="1" applyFont="1" applyFill="1" applyBorder="1" applyAlignment="1" applyProtection="1">
      <alignment horizontal="left" vertical="center" wrapText="1"/>
    </xf>
    <xf numFmtId="49" fontId="12" fillId="0" borderId="11" xfId="0" applyNumberFormat="1" applyFont="1" applyFill="1" applyBorder="1" applyAlignment="1" applyProtection="1">
      <alignment horizontal="left" vertical="center" wrapText="1"/>
    </xf>
    <xf numFmtId="2" fontId="12" fillId="3" borderId="11" xfId="0" applyNumberFormat="1" applyFont="1" applyFill="1" applyBorder="1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8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49" fontId="16" fillId="3" borderId="1" xfId="2" applyNumberFormat="1" applyFont="1" applyFill="1" applyBorder="1" applyAlignment="1">
      <alignment horizontal="justify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wrapText="1"/>
    </xf>
    <xf numFmtId="2" fontId="16" fillId="3" borderId="1" xfId="0" applyNumberFormat="1" applyFont="1" applyFill="1" applyBorder="1" applyAlignment="1">
      <alignment horizontal="center"/>
    </xf>
    <xf numFmtId="0" fontId="17" fillId="3" borderId="0" xfId="0" applyFont="1" applyFill="1" applyAlignment="1">
      <alignment vertical="center"/>
    </xf>
    <xf numFmtId="0" fontId="18" fillId="3" borderId="11" xfId="0" applyFont="1" applyFill="1" applyBorder="1" applyAlignment="1">
      <alignment vertical="top" wrapText="1"/>
    </xf>
    <xf numFmtId="49" fontId="19" fillId="3" borderId="11" xfId="0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wrapText="1"/>
    </xf>
    <xf numFmtId="49" fontId="19" fillId="3" borderId="11" xfId="0" applyNumberFormat="1" applyFont="1" applyFill="1" applyBorder="1" applyAlignment="1">
      <alignment horizontal="center" wrapText="1"/>
    </xf>
    <xf numFmtId="2" fontId="19" fillId="3" borderId="11" xfId="0" applyNumberFormat="1" applyFont="1" applyFill="1" applyBorder="1" applyAlignment="1">
      <alignment horizontal="center"/>
    </xf>
    <xf numFmtId="0" fontId="20" fillId="3" borderId="0" xfId="0" applyFont="1" applyFill="1" applyAlignment="1">
      <alignment vertical="center"/>
    </xf>
    <xf numFmtId="49" fontId="19" fillId="3" borderId="1" xfId="0" applyNumberFormat="1" applyFont="1" applyFill="1" applyBorder="1" applyAlignment="1">
      <alignment horizontal="left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/>
    </xf>
    <xf numFmtId="49" fontId="21" fillId="3" borderId="1" xfId="0" applyNumberFormat="1" applyFont="1" applyFill="1" applyBorder="1" applyAlignment="1">
      <alignment horizontal="left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wrapText="1"/>
    </xf>
    <xf numFmtId="2" fontId="21" fillId="3" borderId="1" xfId="0" applyNumberFormat="1" applyFont="1" applyFill="1" applyBorder="1" applyAlignment="1">
      <alignment horizontal="center"/>
    </xf>
    <xf numFmtId="0" fontId="22" fillId="3" borderId="0" xfId="0" applyFont="1" applyFill="1" applyAlignment="1">
      <alignment vertical="center"/>
    </xf>
    <xf numFmtId="0" fontId="19" fillId="3" borderId="11" xfId="1" applyFont="1" applyFill="1" applyBorder="1" applyAlignment="1">
      <alignment horizontal="left" vertical="center" wrapText="1"/>
    </xf>
    <xf numFmtId="2" fontId="19" fillId="3" borderId="5" xfId="0" applyNumberFormat="1" applyFont="1" applyFill="1" applyBorder="1" applyAlignment="1">
      <alignment horizontal="center"/>
    </xf>
    <xf numFmtId="49" fontId="16" fillId="3" borderId="13" xfId="0" applyNumberFormat="1" applyFont="1" applyFill="1" applyBorder="1" applyAlignment="1" applyProtection="1">
      <alignment horizontal="left" vertical="center" wrapText="1"/>
    </xf>
    <xf numFmtId="49" fontId="19" fillId="3" borderId="11" xfId="0" applyNumberFormat="1" applyFont="1" applyFill="1" applyBorder="1" applyAlignment="1" applyProtection="1">
      <alignment horizontal="left" vertical="center" wrapText="1"/>
    </xf>
    <xf numFmtId="2" fontId="19" fillId="2" borderId="1" xfId="0" applyNumberFormat="1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4"/>
  <sheetViews>
    <sheetView tabSelected="1" zoomScale="70" zoomScaleNormal="70" zoomScalePageLayoutView="106" workbookViewId="0">
      <selection activeCell="F234" sqref="F234"/>
    </sheetView>
  </sheetViews>
  <sheetFormatPr defaultColWidth="11.88671875" defaultRowHeight="13.2"/>
  <cols>
    <col min="1" max="1" width="44.6640625" style="73" customWidth="1"/>
    <col min="2" max="2" width="4.5546875" style="1" customWidth="1"/>
    <col min="3" max="3" width="6" style="36" customWidth="1"/>
    <col min="4" max="4" width="16.21875" style="36" customWidth="1"/>
    <col min="5" max="5" width="4.5546875" style="36" customWidth="1"/>
    <col min="6" max="6" width="13.77734375" style="40" customWidth="1"/>
    <col min="7" max="7" width="13.6640625" style="40" customWidth="1"/>
    <col min="8" max="8" width="13.33203125" style="40" customWidth="1"/>
    <col min="9" max="16384" width="11.88671875" style="2"/>
  </cols>
  <sheetData>
    <row r="1" spans="1:8">
      <c r="D1" s="37"/>
      <c r="E1" s="37"/>
      <c r="F1" s="168" t="s">
        <v>0</v>
      </c>
      <c r="G1" s="168"/>
      <c r="H1" s="168"/>
    </row>
    <row r="2" spans="1:8">
      <c r="D2" s="37"/>
      <c r="E2" s="37"/>
      <c r="F2" s="168" t="s">
        <v>1</v>
      </c>
      <c r="G2" s="168"/>
      <c r="H2" s="168"/>
    </row>
    <row r="3" spans="1:8">
      <c r="D3" s="37"/>
      <c r="E3" s="37"/>
      <c r="F3" s="168" t="s">
        <v>2</v>
      </c>
      <c r="G3" s="168"/>
      <c r="H3" s="168"/>
    </row>
    <row r="4" spans="1:8">
      <c r="D4" s="37"/>
      <c r="E4" s="37"/>
      <c r="F4" s="168" t="s">
        <v>155</v>
      </c>
      <c r="G4" s="168"/>
      <c r="H4" s="168"/>
    </row>
    <row r="5" spans="1:8">
      <c r="D5" s="37"/>
      <c r="E5" s="37"/>
      <c r="F5" s="168" t="s">
        <v>273</v>
      </c>
      <c r="G5" s="168"/>
      <c r="H5" s="168"/>
    </row>
    <row r="6" spans="1:8" ht="3.6" customHeight="1">
      <c r="D6" s="35"/>
      <c r="E6" s="35"/>
      <c r="F6" s="167"/>
      <c r="G6" s="167"/>
      <c r="H6" s="167"/>
    </row>
    <row r="7" spans="1:8" ht="6" customHeight="1">
      <c r="A7" s="159"/>
      <c r="B7" s="159"/>
      <c r="C7" s="159"/>
      <c r="D7" s="159"/>
      <c r="E7" s="159"/>
      <c r="F7" s="159"/>
      <c r="G7" s="160"/>
      <c r="H7" s="160"/>
    </row>
    <row r="8" spans="1:8" ht="51" customHeight="1">
      <c r="A8" s="161" t="s">
        <v>125</v>
      </c>
      <c r="B8" s="161"/>
      <c r="C8" s="161"/>
      <c r="D8" s="161"/>
      <c r="E8" s="161"/>
      <c r="F8" s="161"/>
      <c r="G8" s="161"/>
      <c r="H8" s="161"/>
    </row>
    <row r="9" spans="1:8" s="4" customFormat="1" ht="17.399999999999999">
      <c r="A9" s="74"/>
      <c r="B9" s="128"/>
      <c r="C9" s="129"/>
      <c r="D9" s="129"/>
      <c r="E9" s="129"/>
      <c r="F9" s="166"/>
      <c r="G9" s="166"/>
      <c r="H9" s="166"/>
    </row>
    <row r="10" spans="1:8" s="4" customFormat="1">
      <c r="A10" s="162" t="s">
        <v>3</v>
      </c>
      <c r="B10" s="163" t="s">
        <v>4</v>
      </c>
      <c r="C10" s="164" t="s">
        <v>5</v>
      </c>
      <c r="D10" s="164" t="s">
        <v>6</v>
      </c>
      <c r="E10" s="164" t="s">
        <v>7</v>
      </c>
      <c r="F10" s="165" t="s">
        <v>8</v>
      </c>
      <c r="G10" s="165" t="s">
        <v>8</v>
      </c>
      <c r="H10" s="165" t="s">
        <v>8</v>
      </c>
    </row>
    <row r="11" spans="1:8" s="4" customFormat="1" ht="22.8" customHeight="1">
      <c r="A11" s="162"/>
      <c r="B11" s="163"/>
      <c r="C11" s="164"/>
      <c r="D11" s="164"/>
      <c r="E11" s="164"/>
      <c r="F11" s="165"/>
      <c r="G11" s="165"/>
      <c r="H11" s="165"/>
    </row>
    <row r="12" spans="1:8" s="4" customFormat="1" ht="17.399999999999999">
      <c r="A12" s="162"/>
      <c r="B12" s="163"/>
      <c r="C12" s="164"/>
      <c r="D12" s="164"/>
      <c r="E12" s="164"/>
      <c r="F12" s="142" t="s">
        <v>9</v>
      </c>
      <c r="G12" s="142" t="s">
        <v>10</v>
      </c>
      <c r="H12" s="142" t="s">
        <v>11</v>
      </c>
    </row>
    <row r="13" spans="1:8" s="4" customFormat="1" ht="18">
      <c r="A13" s="75">
        <v>1</v>
      </c>
      <c r="B13" s="75">
        <v>2</v>
      </c>
      <c r="C13" s="130">
        <v>4</v>
      </c>
      <c r="D13" s="130">
        <v>5</v>
      </c>
      <c r="E13" s="130">
        <v>6</v>
      </c>
      <c r="F13" s="131">
        <v>7</v>
      </c>
      <c r="G13" s="131">
        <v>8</v>
      </c>
      <c r="H13" s="131">
        <v>9</v>
      </c>
    </row>
    <row r="14" spans="1:8" s="4" customFormat="1" ht="31.2">
      <c r="A14" s="6" t="s">
        <v>143</v>
      </c>
      <c r="B14" s="15" t="s">
        <v>12</v>
      </c>
      <c r="C14" s="15"/>
      <c r="D14" s="15"/>
      <c r="E14" s="15"/>
      <c r="F14" s="106">
        <f>F15+F81+F92+F112+F149+F220+F227+F240+F253+F262</f>
        <v>64382.650000000009</v>
      </c>
      <c r="G14" s="106">
        <f>G15+G81+G92+G112+G149+G220+G227+G240+G253+G262</f>
        <v>18910.939999999999</v>
      </c>
      <c r="H14" s="106">
        <f>H15+H81+H92+H112+H149+H220+H227+H240+H253+H262</f>
        <v>17190.019999999997</v>
      </c>
    </row>
    <row r="15" spans="1:8" s="3" customFormat="1" ht="31.2">
      <c r="A15" s="6" t="s">
        <v>13</v>
      </c>
      <c r="B15" s="7"/>
      <c r="C15" s="15" t="s">
        <v>14</v>
      </c>
      <c r="D15" s="15"/>
      <c r="E15" s="15"/>
      <c r="F15" s="106">
        <f>F16+F23+F47+F56+F63</f>
        <v>11492.6</v>
      </c>
      <c r="G15" s="106">
        <f>G16+G23+G48+G56+G64</f>
        <v>10211.020000000002</v>
      </c>
      <c r="H15" s="106">
        <f>H16+H23+H48+H56+H64</f>
        <v>9540.6200000000008</v>
      </c>
    </row>
    <row r="16" spans="1:8" s="3" customFormat="1" ht="78">
      <c r="A16" s="6" t="s">
        <v>15</v>
      </c>
      <c r="B16" s="7"/>
      <c r="C16" s="15" t="s">
        <v>16</v>
      </c>
      <c r="D16" s="15"/>
      <c r="E16" s="15"/>
      <c r="F16" s="8">
        <f>F18</f>
        <v>168</v>
      </c>
      <c r="G16" s="8">
        <f>G18</f>
        <v>180</v>
      </c>
      <c r="H16" s="8">
        <f>H18</f>
        <v>180</v>
      </c>
    </row>
    <row r="17" spans="1:8" s="58" customFormat="1" ht="84" customHeight="1">
      <c r="A17" s="54" t="s">
        <v>215</v>
      </c>
      <c r="B17" s="57"/>
      <c r="C17" s="97" t="s">
        <v>16</v>
      </c>
      <c r="D17" s="48" t="s">
        <v>158</v>
      </c>
      <c r="E17" s="57"/>
      <c r="F17" s="33">
        <f t="shared" ref="F17:H17" si="0">SUM(F18)</f>
        <v>168</v>
      </c>
      <c r="G17" s="33">
        <f t="shared" si="0"/>
        <v>180</v>
      </c>
      <c r="H17" s="33">
        <f t="shared" si="0"/>
        <v>180</v>
      </c>
    </row>
    <row r="18" spans="1:8" s="3" customFormat="1" ht="31.2">
      <c r="A18" s="6" t="s">
        <v>17</v>
      </c>
      <c r="B18" s="7"/>
      <c r="C18" s="15" t="s">
        <v>16</v>
      </c>
      <c r="D18" s="15" t="s">
        <v>18</v>
      </c>
      <c r="E18" s="15"/>
      <c r="F18" s="8">
        <f t="shared" ref="F18:H20" si="1">F19</f>
        <v>168</v>
      </c>
      <c r="G18" s="8">
        <f t="shared" si="1"/>
        <v>180</v>
      </c>
      <c r="H18" s="8">
        <f t="shared" si="1"/>
        <v>180</v>
      </c>
    </row>
    <row r="19" spans="1:8" s="3" customFormat="1" ht="31.2">
      <c r="A19" s="6" t="s">
        <v>19</v>
      </c>
      <c r="B19" s="7"/>
      <c r="C19" s="15" t="s">
        <v>16</v>
      </c>
      <c r="D19" s="15" t="s">
        <v>20</v>
      </c>
      <c r="E19" s="15"/>
      <c r="F19" s="8">
        <f t="shared" si="1"/>
        <v>168</v>
      </c>
      <c r="G19" s="8">
        <f t="shared" si="1"/>
        <v>180</v>
      </c>
      <c r="H19" s="8">
        <f t="shared" si="1"/>
        <v>180</v>
      </c>
    </row>
    <row r="20" spans="1:8" s="3" customFormat="1" ht="15.6">
      <c r="A20" s="20" t="s">
        <v>21</v>
      </c>
      <c r="B20" s="7"/>
      <c r="C20" s="15" t="s">
        <v>16</v>
      </c>
      <c r="D20" s="15" t="s">
        <v>22</v>
      </c>
      <c r="E20" s="15"/>
      <c r="F20" s="8">
        <f t="shared" si="1"/>
        <v>168</v>
      </c>
      <c r="G20" s="8">
        <f t="shared" si="1"/>
        <v>180</v>
      </c>
      <c r="H20" s="8">
        <f t="shared" si="1"/>
        <v>180</v>
      </c>
    </row>
    <row r="21" spans="1:8" s="5" customFormat="1" ht="31.2">
      <c r="A21" s="18" t="s">
        <v>23</v>
      </c>
      <c r="B21" s="19"/>
      <c r="C21" s="23" t="s">
        <v>16</v>
      </c>
      <c r="D21" s="23" t="s">
        <v>24</v>
      </c>
      <c r="E21" s="23"/>
      <c r="F21" s="30">
        <f>F22</f>
        <v>168</v>
      </c>
      <c r="G21" s="30">
        <f>G22</f>
        <v>180</v>
      </c>
      <c r="H21" s="30">
        <f>H22</f>
        <v>180</v>
      </c>
    </row>
    <row r="22" spans="1:8" s="122" customFormat="1" ht="27.6">
      <c r="A22" s="123" t="s">
        <v>258</v>
      </c>
      <c r="B22" s="16"/>
      <c r="C22" s="94" t="s">
        <v>16</v>
      </c>
      <c r="D22" s="94" t="s">
        <v>24</v>
      </c>
      <c r="E22" s="94" t="s">
        <v>25</v>
      </c>
      <c r="F22" s="17">
        <v>168</v>
      </c>
      <c r="G22" s="17">
        <v>180</v>
      </c>
      <c r="H22" s="17">
        <v>180</v>
      </c>
    </row>
    <row r="23" spans="1:8" s="3" customFormat="1" ht="82.2" customHeight="1">
      <c r="A23" s="6" t="s">
        <v>26</v>
      </c>
      <c r="B23" s="7"/>
      <c r="C23" s="15" t="s">
        <v>27</v>
      </c>
      <c r="D23" s="15"/>
      <c r="E23" s="15"/>
      <c r="F23" s="8">
        <f t="shared" ref="F23:H24" si="2">F24</f>
        <v>10402.51</v>
      </c>
      <c r="G23" s="8">
        <f t="shared" si="2"/>
        <v>9915.0000000000018</v>
      </c>
      <c r="H23" s="8">
        <f t="shared" si="2"/>
        <v>9244.6</v>
      </c>
    </row>
    <row r="24" spans="1:8" s="3" customFormat="1" ht="81.599999999999994" customHeight="1">
      <c r="A24" s="6" t="s">
        <v>26</v>
      </c>
      <c r="B24" s="7"/>
      <c r="C24" s="15" t="s">
        <v>27</v>
      </c>
      <c r="D24" s="15" t="s">
        <v>158</v>
      </c>
      <c r="E24" s="15"/>
      <c r="F24" s="8">
        <f t="shared" si="2"/>
        <v>10402.51</v>
      </c>
      <c r="G24" s="8">
        <f t="shared" si="2"/>
        <v>9915.0000000000018</v>
      </c>
      <c r="H24" s="8">
        <f t="shared" si="2"/>
        <v>9244.6</v>
      </c>
    </row>
    <row r="25" spans="1:8" s="3" customFormat="1" ht="31.2">
      <c r="A25" s="6" t="s">
        <v>17</v>
      </c>
      <c r="B25" s="7"/>
      <c r="C25" s="15" t="s">
        <v>27</v>
      </c>
      <c r="D25" s="15" t="s">
        <v>18</v>
      </c>
      <c r="E25" s="15"/>
      <c r="F25" s="8">
        <f>F26+F32</f>
        <v>10402.51</v>
      </c>
      <c r="G25" s="8">
        <f>G26+G32</f>
        <v>9915.0000000000018</v>
      </c>
      <c r="H25" s="8">
        <f>H26+H32</f>
        <v>9244.6</v>
      </c>
    </row>
    <row r="26" spans="1:8" s="3" customFormat="1" ht="62.4">
      <c r="A26" s="6" t="s">
        <v>28</v>
      </c>
      <c r="B26" s="7"/>
      <c r="C26" s="15" t="s">
        <v>27</v>
      </c>
      <c r="D26" s="15" t="s">
        <v>29</v>
      </c>
      <c r="E26" s="15"/>
      <c r="F26" s="30">
        <f>F27</f>
        <v>1963.98</v>
      </c>
      <c r="G26" s="30">
        <f t="shared" ref="G26:H26" si="3">G27</f>
        <v>1300</v>
      </c>
      <c r="H26" s="30">
        <f t="shared" si="3"/>
        <v>1300</v>
      </c>
    </row>
    <row r="27" spans="1:8" s="3" customFormat="1" ht="15.6">
      <c r="A27" s="9" t="s">
        <v>21</v>
      </c>
      <c r="B27" s="7"/>
      <c r="C27" s="15" t="s">
        <v>27</v>
      </c>
      <c r="D27" s="15" t="s">
        <v>30</v>
      </c>
      <c r="E27" s="15"/>
      <c r="F27" s="30">
        <f>F28+F30</f>
        <v>1963.98</v>
      </c>
      <c r="G27" s="30">
        <f t="shared" ref="G27:H27" si="4">G28+G30</f>
        <v>1300</v>
      </c>
      <c r="H27" s="30">
        <f t="shared" si="4"/>
        <v>1300</v>
      </c>
    </row>
    <row r="28" spans="1:8" s="5" customFormat="1" ht="31.2">
      <c r="A28" s="55" t="s">
        <v>216</v>
      </c>
      <c r="B28" s="42"/>
      <c r="C28" s="23" t="s">
        <v>27</v>
      </c>
      <c r="D28" s="23" t="s">
        <v>31</v>
      </c>
      <c r="E28" s="43"/>
      <c r="F28" s="33">
        <f>F29</f>
        <v>1508.43</v>
      </c>
      <c r="G28" s="33">
        <f t="shared" ref="G28:H28" si="5">G29</f>
        <v>992.51</v>
      </c>
      <c r="H28" s="33">
        <f t="shared" si="5"/>
        <v>992.51</v>
      </c>
    </row>
    <row r="29" spans="1:8" s="122" customFormat="1" ht="84" customHeight="1">
      <c r="A29" s="143" t="s">
        <v>259</v>
      </c>
      <c r="B29" s="60"/>
      <c r="C29" s="98" t="s">
        <v>27</v>
      </c>
      <c r="D29" s="61" t="s">
        <v>31</v>
      </c>
      <c r="E29" s="144">
        <v>100</v>
      </c>
      <c r="F29" s="67">
        <v>1508.43</v>
      </c>
      <c r="G29" s="95">
        <v>992.51</v>
      </c>
      <c r="H29" s="95">
        <v>992.51</v>
      </c>
    </row>
    <row r="30" spans="1:8" s="58" customFormat="1" ht="78">
      <c r="A30" s="54" t="s">
        <v>217</v>
      </c>
      <c r="B30" s="57"/>
      <c r="C30" s="97" t="s">
        <v>27</v>
      </c>
      <c r="D30" s="48" t="s">
        <v>31</v>
      </c>
      <c r="E30" s="126"/>
      <c r="F30" s="8">
        <f t="shared" ref="F30:H30" si="6">F31</f>
        <v>455.55</v>
      </c>
      <c r="G30" s="8">
        <f t="shared" si="6"/>
        <v>307.49</v>
      </c>
      <c r="H30" s="8">
        <f t="shared" si="6"/>
        <v>307.49</v>
      </c>
    </row>
    <row r="31" spans="1:8" s="58" customFormat="1" ht="87" customHeight="1">
      <c r="A31" s="143" t="s">
        <v>259</v>
      </c>
      <c r="B31" s="60"/>
      <c r="C31" s="98" t="s">
        <v>27</v>
      </c>
      <c r="D31" s="61" t="s">
        <v>31</v>
      </c>
      <c r="E31" s="144">
        <v>100</v>
      </c>
      <c r="F31" s="67">
        <v>455.55</v>
      </c>
      <c r="G31" s="67">
        <v>307.49</v>
      </c>
      <c r="H31" s="67">
        <v>307.49</v>
      </c>
    </row>
    <row r="32" spans="1:8" s="3" customFormat="1" ht="31.2">
      <c r="A32" s="6" t="s">
        <v>19</v>
      </c>
      <c r="B32" s="7"/>
      <c r="C32" s="15" t="s">
        <v>27</v>
      </c>
      <c r="D32" s="15" t="s">
        <v>20</v>
      </c>
      <c r="E32" s="15"/>
      <c r="F32" s="8">
        <f>F33+F42</f>
        <v>8438.5300000000007</v>
      </c>
      <c r="G32" s="8">
        <f>G33+G42</f>
        <v>8615.0000000000018</v>
      </c>
      <c r="H32" s="8">
        <f>H33+H42</f>
        <v>7944.6</v>
      </c>
    </row>
    <row r="33" spans="1:8" s="3" customFormat="1" ht="15.6">
      <c r="A33" s="9" t="s">
        <v>21</v>
      </c>
      <c r="B33" s="7"/>
      <c r="C33" s="15" t="s">
        <v>27</v>
      </c>
      <c r="D33" s="15" t="s">
        <v>22</v>
      </c>
      <c r="E33" s="15"/>
      <c r="F33" s="33">
        <f>F34</f>
        <v>6708.6</v>
      </c>
      <c r="G33" s="33">
        <f t="shared" ref="G33" si="7">G34</f>
        <v>8615.0000000000018</v>
      </c>
      <c r="H33" s="33">
        <f>H34</f>
        <v>7944.6</v>
      </c>
    </row>
    <row r="34" spans="1:8" s="5" customFormat="1" ht="31.2">
      <c r="A34" s="18" t="s">
        <v>23</v>
      </c>
      <c r="B34" s="19"/>
      <c r="C34" s="23" t="s">
        <v>27</v>
      </c>
      <c r="D34" s="23" t="s">
        <v>24</v>
      </c>
      <c r="E34" s="23"/>
      <c r="F34" s="30">
        <f>F35+F36+F38+F40</f>
        <v>6708.6</v>
      </c>
      <c r="G34" s="30">
        <f t="shared" ref="G34:H34" si="8">G35+G36+G38+G40</f>
        <v>8615.0000000000018</v>
      </c>
      <c r="H34" s="30">
        <f t="shared" si="8"/>
        <v>7944.6</v>
      </c>
    </row>
    <row r="35" spans="1:8" s="122" customFormat="1" ht="81.599999999999994" customHeight="1">
      <c r="A35" s="143" t="s">
        <v>259</v>
      </c>
      <c r="B35" s="145"/>
      <c r="C35" s="44" t="s">
        <v>27</v>
      </c>
      <c r="D35" s="94" t="s">
        <v>24</v>
      </c>
      <c r="E35" s="44" t="s">
        <v>32</v>
      </c>
      <c r="F35" s="146">
        <v>4204.76</v>
      </c>
      <c r="G35" s="146">
        <v>5996.45</v>
      </c>
      <c r="H35" s="146">
        <v>5416.05</v>
      </c>
    </row>
    <row r="36" spans="1:8" s="4" customFormat="1" ht="78">
      <c r="A36" s="54" t="s">
        <v>217</v>
      </c>
      <c r="B36" s="14"/>
      <c r="C36" s="43" t="s">
        <v>27</v>
      </c>
      <c r="D36" s="23" t="s">
        <v>24</v>
      </c>
      <c r="E36" s="43"/>
      <c r="F36" s="8">
        <f t="shared" ref="F36:H36" si="9">F37</f>
        <v>1116.6500000000001</v>
      </c>
      <c r="G36" s="8">
        <f t="shared" si="9"/>
        <v>1810.93</v>
      </c>
      <c r="H36" s="8">
        <f t="shared" si="9"/>
        <v>1810.93</v>
      </c>
    </row>
    <row r="37" spans="1:8" s="122" customFormat="1" ht="85.2" customHeight="1">
      <c r="A37" s="143" t="s">
        <v>259</v>
      </c>
      <c r="B37" s="145"/>
      <c r="C37" s="44" t="s">
        <v>27</v>
      </c>
      <c r="D37" s="94" t="s">
        <v>24</v>
      </c>
      <c r="E37" s="44" t="s">
        <v>32</v>
      </c>
      <c r="F37" s="147">
        <v>1116.6500000000001</v>
      </c>
      <c r="G37" s="105">
        <v>1810.93</v>
      </c>
      <c r="H37" s="105">
        <v>1810.93</v>
      </c>
    </row>
    <row r="38" spans="1:8" s="58" customFormat="1" ht="19.2" customHeight="1">
      <c r="A38" s="55" t="s">
        <v>157</v>
      </c>
      <c r="B38" s="57"/>
      <c r="C38" s="107" t="s">
        <v>27</v>
      </c>
      <c r="D38" s="59" t="s">
        <v>24</v>
      </c>
      <c r="E38" s="57"/>
      <c r="F38" s="33">
        <f t="shared" ref="F38:H38" si="10">SUM(F39)</f>
        <v>951.19</v>
      </c>
      <c r="G38" s="33">
        <f t="shared" si="10"/>
        <v>426</v>
      </c>
      <c r="H38" s="33">
        <f t="shared" si="10"/>
        <v>502</v>
      </c>
    </row>
    <row r="39" spans="1:8" s="62" customFormat="1" ht="27" customHeight="1">
      <c r="A39" s="123" t="s">
        <v>258</v>
      </c>
      <c r="B39" s="60"/>
      <c r="C39" s="98" t="s">
        <v>27</v>
      </c>
      <c r="D39" s="61" t="s">
        <v>24</v>
      </c>
      <c r="E39" s="60">
        <v>200</v>
      </c>
      <c r="F39" s="13">
        <v>951.19</v>
      </c>
      <c r="G39" s="13">
        <v>426</v>
      </c>
      <c r="H39" s="13">
        <v>502</v>
      </c>
    </row>
    <row r="40" spans="1:8" s="58" customFormat="1" ht="19.2" customHeight="1">
      <c r="A40" s="54" t="s">
        <v>192</v>
      </c>
      <c r="B40" s="57"/>
      <c r="C40" s="97" t="s">
        <v>27</v>
      </c>
      <c r="D40" s="48" t="s">
        <v>24</v>
      </c>
      <c r="E40" s="57"/>
      <c r="F40" s="33">
        <f>SUM(F41)</f>
        <v>436</v>
      </c>
      <c r="G40" s="33">
        <f t="shared" ref="G40:H40" si="11">SUM(G41)</f>
        <v>381.62</v>
      </c>
      <c r="H40" s="33">
        <f t="shared" si="11"/>
        <v>215.62</v>
      </c>
    </row>
    <row r="41" spans="1:8" s="62" customFormat="1" ht="28.8" customHeight="1">
      <c r="A41" s="123" t="s">
        <v>258</v>
      </c>
      <c r="B41" s="60"/>
      <c r="C41" s="98" t="s">
        <v>27</v>
      </c>
      <c r="D41" s="61" t="s">
        <v>24</v>
      </c>
      <c r="E41" s="60">
        <v>200</v>
      </c>
      <c r="F41" s="67">
        <v>436</v>
      </c>
      <c r="G41" s="67">
        <v>381.62</v>
      </c>
      <c r="H41" s="67">
        <v>215.62</v>
      </c>
    </row>
    <row r="42" spans="1:8" s="104" customFormat="1" ht="18" customHeight="1">
      <c r="A42" s="81" t="s">
        <v>214</v>
      </c>
      <c r="B42" s="102"/>
      <c r="C42" s="124" t="s">
        <v>27</v>
      </c>
      <c r="D42" s="100" t="s">
        <v>247</v>
      </c>
      <c r="E42" s="57"/>
      <c r="F42" s="33">
        <f>F43+F45</f>
        <v>1729.93</v>
      </c>
      <c r="G42" s="33">
        <f t="shared" ref="G42:H42" si="12">G43+G45</f>
        <v>0</v>
      </c>
      <c r="H42" s="33">
        <f t="shared" si="12"/>
        <v>0</v>
      </c>
    </row>
    <row r="43" spans="1:8" s="104" customFormat="1" ht="32.4" customHeight="1">
      <c r="A43" s="81" t="s">
        <v>216</v>
      </c>
      <c r="B43" s="102"/>
      <c r="C43" s="103" t="s">
        <v>27</v>
      </c>
      <c r="D43" s="99" t="s">
        <v>247</v>
      </c>
      <c r="E43" s="57"/>
      <c r="F43" s="33">
        <f>SUM(F44)</f>
        <v>1354.96</v>
      </c>
      <c r="G43" s="33">
        <f t="shared" ref="G43:H43" si="13">SUM(G44)</f>
        <v>0</v>
      </c>
      <c r="H43" s="33">
        <f t="shared" si="13"/>
        <v>0</v>
      </c>
    </row>
    <row r="44" spans="1:8" s="104" customFormat="1" ht="72" customHeight="1">
      <c r="A44" s="143" t="s">
        <v>259</v>
      </c>
      <c r="B44" s="102"/>
      <c r="C44" s="148" t="s">
        <v>27</v>
      </c>
      <c r="D44" s="149" t="s">
        <v>247</v>
      </c>
      <c r="E44" s="60">
        <v>100</v>
      </c>
      <c r="F44" s="67">
        <v>1354.96</v>
      </c>
      <c r="G44" s="67">
        <v>0</v>
      </c>
      <c r="H44" s="67">
        <v>0</v>
      </c>
    </row>
    <row r="45" spans="1:8" s="104" customFormat="1" ht="66.599999999999994" customHeight="1">
      <c r="A45" s="81" t="s">
        <v>217</v>
      </c>
      <c r="B45" s="102"/>
      <c r="C45" s="103" t="s">
        <v>27</v>
      </c>
      <c r="D45" s="99" t="s">
        <v>247</v>
      </c>
      <c r="E45" s="57"/>
      <c r="F45" s="33">
        <f>SUM(F46)</f>
        <v>374.97</v>
      </c>
      <c r="G45" s="33">
        <f t="shared" ref="G45:H45" si="14">SUM(G46)</f>
        <v>0</v>
      </c>
      <c r="H45" s="33">
        <f t="shared" si="14"/>
        <v>0</v>
      </c>
    </row>
    <row r="46" spans="1:8" s="104" customFormat="1" ht="68.400000000000006" customHeight="1">
      <c r="A46" s="143" t="s">
        <v>259</v>
      </c>
      <c r="B46" s="150"/>
      <c r="C46" s="98" t="s">
        <v>27</v>
      </c>
      <c r="D46" s="149" t="s">
        <v>247</v>
      </c>
      <c r="E46" s="60">
        <v>100</v>
      </c>
      <c r="F46" s="67">
        <v>374.97</v>
      </c>
      <c r="G46" s="67">
        <v>0</v>
      </c>
      <c r="H46" s="67">
        <v>0</v>
      </c>
    </row>
    <row r="47" spans="1:8" s="5" customFormat="1" ht="69" customHeight="1">
      <c r="A47" s="93" t="s">
        <v>33</v>
      </c>
      <c r="B47" s="19"/>
      <c r="C47" s="23" t="s">
        <v>34</v>
      </c>
      <c r="D47" s="23"/>
      <c r="E47" s="23"/>
      <c r="F47" s="30">
        <f t="shared" ref="F47:H49" si="15">F48</f>
        <v>254.74</v>
      </c>
      <c r="G47" s="30">
        <f t="shared" si="15"/>
        <v>0</v>
      </c>
      <c r="H47" s="30">
        <f t="shared" si="15"/>
        <v>0</v>
      </c>
    </row>
    <row r="48" spans="1:8" s="5" customFormat="1" ht="62.4">
      <c r="A48" s="65" t="s">
        <v>33</v>
      </c>
      <c r="B48" s="19"/>
      <c r="C48" s="23" t="s">
        <v>34</v>
      </c>
      <c r="D48" s="15" t="s">
        <v>158</v>
      </c>
      <c r="E48" s="23"/>
      <c r="F48" s="30">
        <f t="shared" si="15"/>
        <v>254.74</v>
      </c>
      <c r="G48" s="30">
        <f t="shared" si="15"/>
        <v>0</v>
      </c>
      <c r="H48" s="30">
        <f t="shared" si="15"/>
        <v>0</v>
      </c>
    </row>
    <row r="49" spans="1:8" s="5" customFormat="1" ht="31.2">
      <c r="A49" s="31" t="s">
        <v>17</v>
      </c>
      <c r="B49" s="42"/>
      <c r="C49" s="23" t="s">
        <v>34</v>
      </c>
      <c r="D49" s="15" t="s">
        <v>18</v>
      </c>
      <c r="E49" s="43"/>
      <c r="F49" s="30">
        <f t="shared" si="15"/>
        <v>254.74</v>
      </c>
      <c r="G49" s="30">
        <f t="shared" si="15"/>
        <v>0</v>
      </c>
      <c r="H49" s="30">
        <f t="shared" si="15"/>
        <v>0</v>
      </c>
    </row>
    <row r="50" spans="1:8" s="5" customFormat="1" ht="31.2">
      <c r="A50" s="31" t="s">
        <v>19</v>
      </c>
      <c r="B50" s="42"/>
      <c r="C50" s="23" t="s">
        <v>34</v>
      </c>
      <c r="D50" s="15" t="s">
        <v>20</v>
      </c>
      <c r="E50" s="43"/>
      <c r="F50" s="30">
        <f t="shared" ref="F50:H50" si="16">F51</f>
        <v>254.74</v>
      </c>
      <c r="G50" s="30">
        <f t="shared" si="16"/>
        <v>0</v>
      </c>
      <c r="H50" s="30">
        <f t="shared" si="16"/>
        <v>0</v>
      </c>
    </row>
    <row r="51" spans="1:8" s="5" customFormat="1" ht="15.6">
      <c r="A51" s="18" t="s">
        <v>21</v>
      </c>
      <c r="B51" s="42"/>
      <c r="C51" s="23" t="s">
        <v>34</v>
      </c>
      <c r="D51" s="15" t="s">
        <v>22</v>
      </c>
      <c r="E51" s="43"/>
      <c r="F51" s="64">
        <f>F52+F54</f>
        <v>254.74</v>
      </c>
      <c r="G51" s="64">
        <f>G52+G54</f>
        <v>0</v>
      </c>
      <c r="H51" s="64">
        <f>H52+H54</f>
        <v>0</v>
      </c>
    </row>
    <row r="52" spans="1:8" s="5" customFormat="1" ht="78">
      <c r="A52" s="55" t="s">
        <v>35</v>
      </c>
      <c r="B52" s="42"/>
      <c r="C52" s="23" t="s">
        <v>34</v>
      </c>
      <c r="D52" s="23" t="s">
        <v>36</v>
      </c>
      <c r="E52" s="43"/>
      <c r="F52" s="63">
        <v>217.04</v>
      </c>
      <c r="G52" s="63">
        <v>0</v>
      </c>
      <c r="H52" s="63">
        <v>0</v>
      </c>
    </row>
    <row r="53" spans="1:8" s="5" customFormat="1" ht="15.6">
      <c r="A53" s="56" t="s">
        <v>260</v>
      </c>
      <c r="B53" s="42"/>
      <c r="C53" s="12" t="s">
        <v>34</v>
      </c>
      <c r="D53" s="12" t="s">
        <v>36</v>
      </c>
      <c r="E53" s="44" t="s">
        <v>37</v>
      </c>
      <c r="F53" s="67">
        <v>217.04</v>
      </c>
      <c r="G53" s="67">
        <v>0</v>
      </c>
      <c r="H53" s="67">
        <v>0</v>
      </c>
    </row>
    <row r="54" spans="1:8" s="5" customFormat="1" ht="78">
      <c r="A54" s="54" t="s">
        <v>218</v>
      </c>
      <c r="B54" s="42"/>
      <c r="C54" s="23" t="s">
        <v>34</v>
      </c>
      <c r="D54" s="23" t="s">
        <v>38</v>
      </c>
      <c r="E54" s="43"/>
      <c r="F54" s="63">
        <f>F55</f>
        <v>37.700000000000003</v>
      </c>
      <c r="G54" s="63">
        <f t="shared" ref="G54:H54" si="17">G55</f>
        <v>0</v>
      </c>
      <c r="H54" s="63">
        <f t="shared" si="17"/>
        <v>0</v>
      </c>
    </row>
    <row r="55" spans="1:8" s="4" customFormat="1" ht="15.6">
      <c r="A55" s="56" t="s">
        <v>260</v>
      </c>
      <c r="B55" s="10"/>
      <c r="C55" s="12" t="s">
        <v>34</v>
      </c>
      <c r="D55" s="12" t="s">
        <v>38</v>
      </c>
      <c r="E55" s="12" t="s">
        <v>37</v>
      </c>
      <c r="F55" s="39">
        <v>37.700000000000003</v>
      </c>
      <c r="G55" s="39">
        <v>0</v>
      </c>
      <c r="H55" s="39">
        <v>0</v>
      </c>
    </row>
    <row r="56" spans="1:8" s="4" customFormat="1" ht="15.6">
      <c r="A56" s="6" t="s">
        <v>219</v>
      </c>
      <c r="B56" s="7"/>
      <c r="C56" s="15" t="s">
        <v>41</v>
      </c>
      <c r="D56" s="15"/>
      <c r="E56" s="15"/>
      <c r="F56" s="8">
        <f>F58</f>
        <v>60</v>
      </c>
      <c r="G56" s="8">
        <f>G58</f>
        <v>60</v>
      </c>
      <c r="H56" s="8">
        <f>H58</f>
        <v>60</v>
      </c>
    </row>
    <row r="57" spans="1:8" s="4" customFormat="1" ht="15.6">
      <c r="A57" s="6" t="s">
        <v>219</v>
      </c>
      <c r="B57" s="50"/>
      <c r="C57" s="15" t="s">
        <v>41</v>
      </c>
      <c r="D57" s="15" t="s">
        <v>158</v>
      </c>
      <c r="E57" s="66"/>
      <c r="F57" s="63">
        <f t="shared" ref="F57:H60" si="18">F58</f>
        <v>60</v>
      </c>
      <c r="G57" s="63">
        <f t="shared" si="18"/>
        <v>60</v>
      </c>
      <c r="H57" s="63">
        <f t="shared" si="18"/>
        <v>60</v>
      </c>
    </row>
    <row r="58" spans="1:8" s="5" customFormat="1" ht="31.2">
      <c r="A58" s="18" t="s">
        <v>52</v>
      </c>
      <c r="B58" s="19"/>
      <c r="C58" s="23" t="s">
        <v>41</v>
      </c>
      <c r="D58" s="23" t="s">
        <v>40</v>
      </c>
      <c r="E58" s="23"/>
      <c r="F58" s="63">
        <f t="shared" si="18"/>
        <v>60</v>
      </c>
      <c r="G58" s="63">
        <f t="shared" si="18"/>
        <v>60</v>
      </c>
      <c r="H58" s="63">
        <f t="shared" si="18"/>
        <v>60</v>
      </c>
    </row>
    <row r="59" spans="1:8" s="5" customFormat="1" ht="15.6">
      <c r="A59" s="77" t="s">
        <v>21</v>
      </c>
      <c r="B59" s="42"/>
      <c r="C59" s="23" t="s">
        <v>41</v>
      </c>
      <c r="D59" s="23" t="s">
        <v>53</v>
      </c>
      <c r="E59" s="43"/>
      <c r="F59" s="63">
        <f t="shared" si="18"/>
        <v>60</v>
      </c>
      <c r="G59" s="63">
        <f t="shared" si="18"/>
        <v>60</v>
      </c>
      <c r="H59" s="63">
        <f t="shared" si="18"/>
        <v>60</v>
      </c>
    </row>
    <row r="60" spans="1:8" s="5" customFormat="1" ht="15.6">
      <c r="A60" s="77" t="s">
        <v>21</v>
      </c>
      <c r="B60" s="42"/>
      <c r="C60" s="23" t="s">
        <v>41</v>
      </c>
      <c r="D60" s="23" t="s">
        <v>54</v>
      </c>
      <c r="E60" s="43"/>
      <c r="F60" s="63">
        <f t="shared" si="18"/>
        <v>60</v>
      </c>
      <c r="G60" s="63">
        <f t="shared" si="18"/>
        <v>60</v>
      </c>
      <c r="H60" s="63">
        <f t="shared" si="18"/>
        <v>60</v>
      </c>
    </row>
    <row r="61" spans="1:8" s="5" customFormat="1" ht="62.4">
      <c r="A61" s="54" t="s">
        <v>220</v>
      </c>
      <c r="B61" s="42"/>
      <c r="C61" s="23" t="s">
        <v>41</v>
      </c>
      <c r="D61" s="23" t="s">
        <v>42</v>
      </c>
      <c r="E61" s="43"/>
      <c r="F61" s="63">
        <f>F62</f>
        <v>60</v>
      </c>
      <c r="G61" s="63">
        <f t="shared" ref="G61:H61" si="19">G62</f>
        <v>60</v>
      </c>
      <c r="H61" s="63">
        <f t="shared" si="19"/>
        <v>60</v>
      </c>
    </row>
    <row r="62" spans="1:8" s="3" customFormat="1" ht="15.6">
      <c r="A62" s="76" t="s">
        <v>261</v>
      </c>
      <c r="B62" s="7"/>
      <c r="C62" s="94" t="s">
        <v>41</v>
      </c>
      <c r="D62" s="12" t="s">
        <v>42</v>
      </c>
      <c r="E62" s="12" t="s">
        <v>43</v>
      </c>
      <c r="F62" s="11">
        <v>60</v>
      </c>
      <c r="G62" s="11">
        <v>60</v>
      </c>
      <c r="H62" s="11">
        <v>60</v>
      </c>
    </row>
    <row r="63" spans="1:8" s="173" customFormat="1" ht="15.6">
      <c r="A63" s="169" t="s">
        <v>44</v>
      </c>
      <c r="B63" s="170"/>
      <c r="C63" s="171" t="s">
        <v>45</v>
      </c>
      <c r="D63" s="171"/>
      <c r="E63" s="171"/>
      <c r="F63" s="172">
        <f t="shared" ref="F63:H63" si="20">F64</f>
        <v>607.35</v>
      </c>
      <c r="G63" s="172">
        <f t="shared" si="20"/>
        <v>56.02</v>
      </c>
      <c r="H63" s="172">
        <f t="shared" si="20"/>
        <v>56.02</v>
      </c>
    </row>
    <row r="64" spans="1:8" s="3" customFormat="1" ht="15.6">
      <c r="A64" s="108" t="s">
        <v>44</v>
      </c>
      <c r="B64" s="7"/>
      <c r="C64" s="15" t="s">
        <v>45</v>
      </c>
      <c r="D64" s="15" t="s">
        <v>158</v>
      </c>
      <c r="E64" s="15"/>
      <c r="F64" s="8">
        <f>F65+F70+F75</f>
        <v>607.35</v>
      </c>
      <c r="G64" s="8">
        <f>G65+G71+G75</f>
        <v>56.02</v>
      </c>
      <c r="H64" s="8">
        <f>H65+H71+H75</f>
        <v>56.02</v>
      </c>
    </row>
    <row r="65" spans="1:8" s="5" customFormat="1" ht="78">
      <c r="A65" s="78" t="s">
        <v>221</v>
      </c>
      <c r="B65" s="19"/>
      <c r="C65" s="23" t="s">
        <v>45</v>
      </c>
      <c r="D65" s="23" t="s">
        <v>46</v>
      </c>
      <c r="E65" s="23"/>
      <c r="F65" s="30">
        <f>F67</f>
        <v>15.5</v>
      </c>
      <c r="G65" s="30">
        <f>G67</f>
        <v>0</v>
      </c>
      <c r="H65" s="30">
        <f>H67</f>
        <v>0</v>
      </c>
    </row>
    <row r="66" spans="1:8" s="5" customFormat="1" ht="15.6">
      <c r="A66" s="21" t="s">
        <v>47</v>
      </c>
      <c r="B66" s="19"/>
      <c r="C66" s="23" t="s">
        <v>45</v>
      </c>
      <c r="D66" s="23" t="s">
        <v>48</v>
      </c>
      <c r="E66" s="23"/>
      <c r="F66" s="30">
        <f t="shared" ref="F66:H68" si="21">F67</f>
        <v>15.5</v>
      </c>
      <c r="G66" s="30">
        <v>0</v>
      </c>
      <c r="H66" s="30">
        <v>0</v>
      </c>
    </row>
    <row r="67" spans="1:8" s="5" customFormat="1" ht="65.400000000000006" customHeight="1">
      <c r="A67" s="70" t="s">
        <v>129</v>
      </c>
      <c r="B67" s="19"/>
      <c r="C67" s="23" t="s">
        <v>45</v>
      </c>
      <c r="D67" s="23" t="s">
        <v>49</v>
      </c>
      <c r="E67" s="23"/>
      <c r="F67" s="30">
        <f t="shared" si="21"/>
        <v>15.5</v>
      </c>
      <c r="G67" s="30">
        <f t="shared" si="21"/>
        <v>0</v>
      </c>
      <c r="H67" s="30">
        <f t="shared" si="21"/>
        <v>0</v>
      </c>
    </row>
    <row r="68" spans="1:8" s="5" customFormat="1" ht="62.4">
      <c r="A68" s="79" t="s">
        <v>130</v>
      </c>
      <c r="B68" s="19"/>
      <c r="C68" s="23" t="s">
        <v>45</v>
      </c>
      <c r="D68" s="23" t="s">
        <v>50</v>
      </c>
      <c r="E68" s="23"/>
      <c r="F68" s="30">
        <f>F69</f>
        <v>15.5</v>
      </c>
      <c r="G68" s="30">
        <f t="shared" si="21"/>
        <v>0</v>
      </c>
      <c r="H68" s="30">
        <f t="shared" si="21"/>
        <v>0</v>
      </c>
    </row>
    <row r="69" spans="1:8" s="4" customFormat="1" ht="31.8" customHeight="1">
      <c r="A69" s="123" t="s">
        <v>258</v>
      </c>
      <c r="B69" s="10"/>
      <c r="C69" s="12" t="s">
        <v>45</v>
      </c>
      <c r="D69" s="12" t="s">
        <v>50</v>
      </c>
      <c r="E69" s="12" t="s">
        <v>25</v>
      </c>
      <c r="F69" s="11">
        <v>15.5</v>
      </c>
      <c r="G69" s="11">
        <v>0</v>
      </c>
      <c r="H69" s="101">
        <v>0</v>
      </c>
    </row>
    <row r="70" spans="1:8" s="3" customFormat="1" ht="31.2">
      <c r="A70" s="6" t="s">
        <v>17</v>
      </c>
      <c r="B70" s="7"/>
      <c r="C70" s="15" t="s">
        <v>45</v>
      </c>
      <c r="D70" s="15" t="s">
        <v>18</v>
      </c>
      <c r="E70" s="15"/>
      <c r="F70" s="8">
        <f t="shared" ref="F70:H73" si="22">F71</f>
        <v>3.52</v>
      </c>
      <c r="G70" s="8">
        <f t="shared" si="22"/>
        <v>3.52</v>
      </c>
      <c r="H70" s="8">
        <f t="shared" si="22"/>
        <v>3.52</v>
      </c>
    </row>
    <row r="71" spans="1:8" s="3" customFormat="1" ht="31.2">
      <c r="A71" s="6" t="s">
        <v>19</v>
      </c>
      <c r="B71" s="7"/>
      <c r="C71" s="15" t="s">
        <v>45</v>
      </c>
      <c r="D71" s="15" t="s">
        <v>20</v>
      </c>
      <c r="E71" s="15"/>
      <c r="F71" s="8">
        <f t="shared" si="22"/>
        <v>3.52</v>
      </c>
      <c r="G71" s="8">
        <f t="shared" si="22"/>
        <v>3.52</v>
      </c>
      <c r="H71" s="8">
        <f t="shared" si="22"/>
        <v>3.52</v>
      </c>
    </row>
    <row r="72" spans="1:8" s="3" customFormat="1" ht="15.6">
      <c r="A72" s="20" t="s">
        <v>21</v>
      </c>
      <c r="B72" s="7"/>
      <c r="C72" s="15" t="s">
        <v>45</v>
      </c>
      <c r="D72" s="15" t="s">
        <v>22</v>
      </c>
      <c r="E72" s="15"/>
      <c r="F72" s="8">
        <f t="shared" si="22"/>
        <v>3.52</v>
      </c>
      <c r="G72" s="8">
        <f t="shared" si="22"/>
        <v>3.52</v>
      </c>
      <c r="H72" s="8">
        <f t="shared" si="22"/>
        <v>3.52</v>
      </c>
    </row>
    <row r="73" spans="1:8" s="4" customFormat="1" ht="103.2" customHeight="1">
      <c r="A73" s="72" t="s">
        <v>222</v>
      </c>
      <c r="B73" s="10"/>
      <c r="C73" s="23" t="s">
        <v>45</v>
      </c>
      <c r="D73" s="23" t="s">
        <v>51</v>
      </c>
      <c r="E73" s="23"/>
      <c r="F73" s="30">
        <f t="shared" si="22"/>
        <v>3.52</v>
      </c>
      <c r="G73" s="30">
        <f t="shared" si="22"/>
        <v>3.52</v>
      </c>
      <c r="H73" s="30">
        <f t="shared" si="22"/>
        <v>3.52</v>
      </c>
    </row>
    <row r="74" spans="1:8" s="4" customFormat="1" ht="27.6">
      <c r="A74" s="123" t="s">
        <v>258</v>
      </c>
      <c r="B74" s="10"/>
      <c r="C74" s="12" t="s">
        <v>45</v>
      </c>
      <c r="D74" s="12" t="s">
        <v>51</v>
      </c>
      <c r="E74" s="12" t="s">
        <v>25</v>
      </c>
      <c r="F74" s="11">
        <v>3.52</v>
      </c>
      <c r="G74" s="109">
        <v>3.52</v>
      </c>
      <c r="H74" s="11">
        <v>3.52</v>
      </c>
    </row>
    <row r="75" spans="1:8" s="3" customFormat="1" ht="31.2">
      <c r="A75" s="6" t="s">
        <v>39</v>
      </c>
      <c r="B75" s="7"/>
      <c r="C75" s="15" t="s">
        <v>45</v>
      </c>
      <c r="D75" s="15" t="s">
        <v>40</v>
      </c>
      <c r="E75" s="15"/>
      <c r="F75" s="8">
        <f t="shared" ref="F75:H77" si="23">F76</f>
        <v>588.33000000000004</v>
      </c>
      <c r="G75" s="8">
        <f t="shared" si="23"/>
        <v>52.5</v>
      </c>
      <c r="H75" s="8">
        <f t="shared" si="23"/>
        <v>52.5</v>
      </c>
    </row>
    <row r="76" spans="1:8" s="5" customFormat="1" ht="15.6">
      <c r="A76" s="18" t="s">
        <v>21</v>
      </c>
      <c r="B76" s="19"/>
      <c r="C76" s="23" t="s">
        <v>45</v>
      </c>
      <c r="D76" s="23" t="s">
        <v>53</v>
      </c>
      <c r="E76" s="23"/>
      <c r="F76" s="30">
        <f t="shared" si="23"/>
        <v>588.33000000000004</v>
      </c>
      <c r="G76" s="30">
        <f t="shared" si="23"/>
        <v>52.5</v>
      </c>
      <c r="H76" s="30">
        <f t="shared" si="23"/>
        <v>52.5</v>
      </c>
    </row>
    <row r="77" spans="1:8" s="5" customFormat="1" ht="15.6">
      <c r="A77" s="9" t="s">
        <v>21</v>
      </c>
      <c r="B77" s="19"/>
      <c r="C77" s="23" t="s">
        <v>45</v>
      </c>
      <c r="D77" s="23" t="s">
        <v>54</v>
      </c>
      <c r="E77" s="23"/>
      <c r="F77" s="30">
        <f t="shared" si="23"/>
        <v>588.33000000000004</v>
      </c>
      <c r="G77" s="30">
        <f t="shared" si="23"/>
        <v>52.5</v>
      </c>
      <c r="H77" s="30">
        <f t="shared" si="23"/>
        <v>52.5</v>
      </c>
    </row>
    <row r="78" spans="1:8" s="4" customFormat="1" ht="31.2">
      <c r="A78" s="54" t="s">
        <v>223</v>
      </c>
      <c r="B78" s="10"/>
      <c r="C78" s="23" t="s">
        <v>45</v>
      </c>
      <c r="D78" s="23" t="s">
        <v>55</v>
      </c>
      <c r="E78" s="23"/>
      <c r="F78" s="30">
        <f>F79+F80</f>
        <v>588.33000000000004</v>
      </c>
      <c r="G78" s="30">
        <f>G79+G80</f>
        <v>52.5</v>
      </c>
      <c r="H78" s="30">
        <f>H79+H80</f>
        <v>52.5</v>
      </c>
    </row>
    <row r="79" spans="1:8" s="179" customFormat="1" ht="27.6">
      <c r="A79" s="174" t="s">
        <v>258</v>
      </c>
      <c r="B79" s="175"/>
      <c r="C79" s="176" t="s">
        <v>45</v>
      </c>
      <c r="D79" s="176" t="s">
        <v>55</v>
      </c>
      <c r="E79" s="177" t="s">
        <v>25</v>
      </c>
      <c r="F79" s="178">
        <v>587.74</v>
      </c>
      <c r="G79" s="178">
        <v>52.5</v>
      </c>
      <c r="H79" s="178">
        <v>52.5</v>
      </c>
    </row>
    <row r="80" spans="1:8" s="179" customFormat="1" ht="15.6">
      <c r="A80" s="180" t="s">
        <v>261</v>
      </c>
      <c r="B80" s="181"/>
      <c r="C80" s="176" t="s">
        <v>45</v>
      </c>
      <c r="D80" s="176" t="s">
        <v>55</v>
      </c>
      <c r="E80" s="176" t="s">
        <v>43</v>
      </c>
      <c r="F80" s="182">
        <v>0.59</v>
      </c>
      <c r="G80" s="182">
        <v>0</v>
      </c>
      <c r="H80" s="182">
        <v>0</v>
      </c>
    </row>
    <row r="81" spans="1:8" s="3" customFormat="1" ht="15.6">
      <c r="A81" s="20" t="s">
        <v>56</v>
      </c>
      <c r="B81" s="7"/>
      <c r="C81" s="15" t="s">
        <v>57</v>
      </c>
      <c r="D81" s="15"/>
      <c r="E81" s="15"/>
      <c r="F81" s="30">
        <f t="shared" ref="F81:H85" si="24">F82</f>
        <v>214.8</v>
      </c>
      <c r="G81" s="30">
        <f t="shared" si="24"/>
        <v>233.1</v>
      </c>
      <c r="H81" s="30">
        <f t="shared" si="24"/>
        <v>240.79999999999998</v>
      </c>
    </row>
    <row r="82" spans="1:8" s="5" customFormat="1" ht="31.2">
      <c r="A82" s="72" t="s">
        <v>58</v>
      </c>
      <c r="B82" s="19"/>
      <c r="C82" s="23" t="s">
        <v>59</v>
      </c>
      <c r="D82" s="15" t="s">
        <v>158</v>
      </c>
      <c r="E82" s="23"/>
      <c r="F82" s="30">
        <f t="shared" si="24"/>
        <v>214.8</v>
      </c>
      <c r="G82" s="30">
        <f t="shared" si="24"/>
        <v>233.1</v>
      </c>
      <c r="H82" s="30">
        <f t="shared" si="24"/>
        <v>240.79999999999998</v>
      </c>
    </row>
    <row r="83" spans="1:8" s="5" customFormat="1" ht="31.2">
      <c r="A83" s="72" t="s">
        <v>52</v>
      </c>
      <c r="B83" s="19"/>
      <c r="C83" s="23" t="s">
        <v>59</v>
      </c>
      <c r="D83" s="23" t="s">
        <v>40</v>
      </c>
      <c r="E83" s="23"/>
      <c r="F83" s="30">
        <f t="shared" si="24"/>
        <v>214.8</v>
      </c>
      <c r="G83" s="30">
        <f t="shared" si="24"/>
        <v>233.1</v>
      </c>
      <c r="H83" s="30">
        <f t="shared" si="24"/>
        <v>240.79999999999998</v>
      </c>
    </row>
    <row r="84" spans="1:8" s="3" customFormat="1" ht="15.6">
      <c r="A84" s="18" t="s">
        <v>21</v>
      </c>
      <c r="B84" s="16"/>
      <c r="C84" s="23" t="s">
        <v>59</v>
      </c>
      <c r="D84" s="23" t="s">
        <v>53</v>
      </c>
      <c r="E84" s="23"/>
      <c r="F84" s="30">
        <f t="shared" si="24"/>
        <v>214.8</v>
      </c>
      <c r="G84" s="30">
        <f t="shared" si="24"/>
        <v>233.1</v>
      </c>
      <c r="H84" s="30">
        <f t="shared" si="24"/>
        <v>240.79999999999998</v>
      </c>
    </row>
    <row r="85" spans="1:8" s="3" customFormat="1" ht="15.6">
      <c r="A85" s="9" t="s">
        <v>21</v>
      </c>
      <c r="B85" s="16"/>
      <c r="C85" s="23" t="s">
        <v>59</v>
      </c>
      <c r="D85" s="23" t="s">
        <v>54</v>
      </c>
      <c r="E85" s="23"/>
      <c r="F85" s="30">
        <f t="shared" si="24"/>
        <v>214.8</v>
      </c>
      <c r="G85" s="30">
        <f t="shared" si="24"/>
        <v>233.1</v>
      </c>
      <c r="H85" s="30">
        <f t="shared" si="24"/>
        <v>240.79999999999998</v>
      </c>
    </row>
    <row r="86" spans="1:8" s="5" customFormat="1" ht="54.6" customHeight="1">
      <c r="A86" s="26" t="s">
        <v>126</v>
      </c>
      <c r="B86" s="19"/>
      <c r="C86" s="23" t="s">
        <v>59</v>
      </c>
      <c r="D86" s="23" t="s">
        <v>60</v>
      </c>
      <c r="E86" s="23"/>
      <c r="F86" s="30">
        <f>F87+F89+F91</f>
        <v>214.8</v>
      </c>
      <c r="G86" s="30">
        <f>G87+G89+G91</f>
        <v>233.1</v>
      </c>
      <c r="H86" s="30">
        <f>H87+H89+H91</f>
        <v>240.79999999999998</v>
      </c>
    </row>
    <row r="87" spans="1:8" s="5" customFormat="1" ht="30" customHeight="1">
      <c r="A87" s="68" t="s">
        <v>216</v>
      </c>
      <c r="B87" s="19"/>
      <c r="C87" s="23" t="s">
        <v>59</v>
      </c>
      <c r="D87" s="23" t="s">
        <v>60</v>
      </c>
      <c r="E87" s="23"/>
      <c r="F87" s="30">
        <f t="shared" ref="F87:H89" si="25">F88</f>
        <v>140.25</v>
      </c>
      <c r="G87" s="30">
        <f t="shared" si="25"/>
        <v>166.57</v>
      </c>
      <c r="H87" s="30">
        <f t="shared" si="25"/>
        <v>184.95</v>
      </c>
    </row>
    <row r="88" spans="1:8" s="122" customFormat="1" ht="69.599999999999994">
      <c r="A88" s="143" t="s">
        <v>259</v>
      </c>
      <c r="B88" s="16"/>
      <c r="C88" s="94" t="s">
        <v>59</v>
      </c>
      <c r="D88" s="94" t="s">
        <v>60</v>
      </c>
      <c r="E88" s="94" t="s">
        <v>32</v>
      </c>
      <c r="F88" s="17">
        <v>140.25</v>
      </c>
      <c r="G88" s="151">
        <v>166.57</v>
      </c>
      <c r="H88" s="17">
        <v>184.95</v>
      </c>
    </row>
    <row r="89" spans="1:8" s="4" customFormat="1" ht="78">
      <c r="A89" s="68" t="s">
        <v>217</v>
      </c>
      <c r="B89" s="10"/>
      <c r="C89" s="23" t="s">
        <v>59</v>
      </c>
      <c r="D89" s="23" t="s">
        <v>60</v>
      </c>
      <c r="E89" s="12"/>
      <c r="F89" s="30">
        <f t="shared" si="25"/>
        <v>39.630000000000003</v>
      </c>
      <c r="G89" s="30">
        <f t="shared" si="25"/>
        <v>50.61</v>
      </c>
      <c r="H89" s="30">
        <f t="shared" si="25"/>
        <v>55.85</v>
      </c>
    </row>
    <row r="90" spans="1:8" s="122" customFormat="1" ht="69.599999999999994">
      <c r="A90" s="143" t="s">
        <v>259</v>
      </c>
      <c r="B90" s="16"/>
      <c r="C90" s="94" t="s">
        <v>59</v>
      </c>
      <c r="D90" s="94" t="s">
        <v>60</v>
      </c>
      <c r="E90" s="94" t="s">
        <v>32</v>
      </c>
      <c r="F90" s="17">
        <v>39.630000000000003</v>
      </c>
      <c r="G90" s="152">
        <v>50.61</v>
      </c>
      <c r="H90" s="17">
        <v>55.85</v>
      </c>
    </row>
    <row r="91" spans="1:8" s="62" customFormat="1" ht="27.6">
      <c r="A91" s="123" t="s">
        <v>258</v>
      </c>
      <c r="B91" s="153"/>
      <c r="C91" s="148" t="s">
        <v>59</v>
      </c>
      <c r="D91" s="154" t="s">
        <v>60</v>
      </c>
      <c r="E91" s="153">
        <v>200</v>
      </c>
      <c r="F91" s="17">
        <v>34.92</v>
      </c>
      <c r="G91" s="17">
        <v>15.92</v>
      </c>
      <c r="H91" s="17">
        <v>0</v>
      </c>
    </row>
    <row r="92" spans="1:8" s="4" customFormat="1" ht="46.8">
      <c r="A92" s="6" t="s">
        <v>61</v>
      </c>
      <c r="B92" s="7"/>
      <c r="C92" s="15" t="s">
        <v>62</v>
      </c>
      <c r="D92" s="15"/>
      <c r="E92" s="15"/>
      <c r="F92" s="8">
        <f>F93+F106</f>
        <v>366.86</v>
      </c>
      <c r="G92" s="8">
        <f>G93+G106</f>
        <v>45.3</v>
      </c>
      <c r="H92" s="8">
        <f>H93+H106</f>
        <v>40</v>
      </c>
    </row>
    <row r="93" spans="1:8" s="3" customFormat="1" ht="15.6">
      <c r="A93" s="20" t="s">
        <v>63</v>
      </c>
      <c r="B93" s="7"/>
      <c r="C93" s="15" t="s">
        <v>64</v>
      </c>
      <c r="D93" s="15" t="s">
        <v>158</v>
      </c>
      <c r="E93" s="15"/>
      <c r="F93" s="8">
        <f>F94+F101</f>
        <v>361.76</v>
      </c>
      <c r="G93" s="8">
        <f>G94+G101</f>
        <v>40</v>
      </c>
      <c r="H93" s="8">
        <f>H94+H101</f>
        <v>40</v>
      </c>
    </row>
    <row r="94" spans="1:8" s="3" customFormat="1" ht="64.2" customHeight="1">
      <c r="A94" s="6" t="s">
        <v>224</v>
      </c>
      <c r="B94" s="7"/>
      <c r="C94" s="15" t="s">
        <v>64</v>
      </c>
      <c r="D94" s="15" t="s">
        <v>255</v>
      </c>
      <c r="E94" s="15"/>
      <c r="F94" s="8">
        <f>F96</f>
        <v>40</v>
      </c>
      <c r="G94" s="8">
        <f>G96</f>
        <v>40</v>
      </c>
      <c r="H94" s="8">
        <f>H96</f>
        <v>40</v>
      </c>
    </row>
    <row r="95" spans="1:8" s="3" customFormat="1" ht="15.6">
      <c r="A95" s="21" t="s">
        <v>47</v>
      </c>
      <c r="B95" s="7"/>
      <c r="C95" s="15" t="s">
        <v>64</v>
      </c>
      <c r="D95" s="15" t="s">
        <v>65</v>
      </c>
      <c r="E95" s="15"/>
      <c r="F95" s="8">
        <f t="shared" ref="F95:H97" si="26">F96</f>
        <v>40</v>
      </c>
      <c r="G95" s="8">
        <f t="shared" si="26"/>
        <v>40</v>
      </c>
      <c r="H95" s="8">
        <f t="shared" si="26"/>
        <v>40</v>
      </c>
    </row>
    <row r="96" spans="1:8" s="5" customFormat="1" ht="65.400000000000006" customHeight="1">
      <c r="A96" s="72" t="s">
        <v>225</v>
      </c>
      <c r="B96" s="19"/>
      <c r="C96" s="23" t="s">
        <v>64</v>
      </c>
      <c r="D96" s="15" t="s">
        <v>254</v>
      </c>
      <c r="E96" s="23"/>
      <c r="F96" s="30">
        <f>F97+F99</f>
        <v>40</v>
      </c>
      <c r="G96" s="30">
        <f t="shared" si="26"/>
        <v>40</v>
      </c>
      <c r="H96" s="30">
        <f t="shared" si="26"/>
        <v>40</v>
      </c>
    </row>
    <row r="97" spans="1:8" s="5" customFormat="1" ht="23.4" customHeight="1">
      <c r="A97" s="20" t="s">
        <v>63</v>
      </c>
      <c r="B97" s="19"/>
      <c r="C97" s="23" t="s">
        <v>64</v>
      </c>
      <c r="D97" s="23" t="s">
        <v>66</v>
      </c>
      <c r="E97" s="23"/>
      <c r="F97" s="30">
        <f>F98</f>
        <v>26</v>
      </c>
      <c r="G97" s="30">
        <f t="shared" si="26"/>
        <v>40</v>
      </c>
      <c r="H97" s="30">
        <f t="shared" si="26"/>
        <v>40</v>
      </c>
    </row>
    <row r="98" spans="1:8" s="4" customFormat="1" ht="27.6">
      <c r="A98" s="123" t="s">
        <v>258</v>
      </c>
      <c r="B98" s="10"/>
      <c r="C98" s="12" t="s">
        <v>64</v>
      </c>
      <c r="D98" s="12" t="s">
        <v>66</v>
      </c>
      <c r="E98" s="12" t="s">
        <v>25</v>
      </c>
      <c r="F98" s="11">
        <v>26</v>
      </c>
      <c r="G98" s="11">
        <v>40</v>
      </c>
      <c r="H98" s="11">
        <v>40</v>
      </c>
    </row>
    <row r="99" spans="1:8" s="62" customFormat="1" ht="31.2">
      <c r="A99" s="81" t="s">
        <v>252</v>
      </c>
      <c r="B99" s="60"/>
      <c r="C99" s="97" t="s">
        <v>64</v>
      </c>
      <c r="D99" s="99" t="s">
        <v>253</v>
      </c>
      <c r="E99" s="60"/>
      <c r="F99" s="30">
        <f>F100</f>
        <v>14</v>
      </c>
      <c r="G99" s="30">
        <f t="shared" ref="G99:H99" si="27">G100</f>
        <v>0</v>
      </c>
      <c r="H99" s="30">
        <f t="shared" si="27"/>
        <v>0</v>
      </c>
    </row>
    <row r="100" spans="1:8" s="62" customFormat="1" ht="27.6">
      <c r="A100" s="123" t="s">
        <v>258</v>
      </c>
      <c r="B100" s="60"/>
      <c r="C100" s="98" t="s">
        <v>64</v>
      </c>
      <c r="D100" s="125" t="s">
        <v>253</v>
      </c>
      <c r="E100" s="60">
        <v>200</v>
      </c>
      <c r="F100" s="13">
        <v>14</v>
      </c>
      <c r="G100" s="13">
        <v>0</v>
      </c>
      <c r="H100" s="13">
        <v>0</v>
      </c>
    </row>
    <row r="101" spans="1:8" s="5" customFormat="1" ht="31.2">
      <c r="A101" s="41" t="s">
        <v>52</v>
      </c>
      <c r="B101" s="42"/>
      <c r="C101" s="23" t="s">
        <v>64</v>
      </c>
      <c r="D101" s="43" t="s">
        <v>40</v>
      </c>
      <c r="E101" s="43"/>
      <c r="F101" s="30">
        <f t="shared" ref="F101:F103" si="28">F102</f>
        <v>321.76</v>
      </c>
      <c r="G101" s="30">
        <f t="shared" ref="G101:G104" si="29">G102</f>
        <v>0</v>
      </c>
      <c r="H101" s="30">
        <f t="shared" ref="H101:H104" si="30">H102</f>
        <v>0</v>
      </c>
    </row>
    <row r="102" spans="1:8" s="5" customFormat="1" ht="15.6">
      <c r="A102" s="41" t="s">
        <v>21</v>
      </c>
      <c r="B102" s="42"/>
      <c r="C102" s="23" t="s">
        <v>64</v>
      </c>
      <c r="D102" s="43" t="s">
        <v>53</v>
      </c>
      <c r="E102" s="43"/>
      <c r="F102" s="30">
        <f t="shared" si="28"/>
        <v>321.76</v>
      </c>
      <c r="G102" s="30">
        <f t="shared" si="29"/>
        <v>0</v>
      </c>
      <c r="H102" s="30">
        <f t="shared" si="30"/>
        <v>0</v>
      </c>
    </row>
    <row r="103" spans="1:8" s="5" customFormat="1" ht="15.6">
      <c r="A103" s="41" t="s">
        <v>21</v>
      </c>
      <c r="B103" s="42"/>
      <c r="C103" s="23" t="s">
        <v>64</v>
      </c>
      <c r="D103" s="43" t="s">
        <v>54</v>
      </c>
      <c r="E103" s="43"/>
      <c r="F103" s="30">
        <f t="shared" si="28"/>
        <v>321.76</v>
      </c>
      <c r="G103" s="30">
        <f t="shared" si="29"/>
        <v>0</v>
      </c>
      <c r="H103" s="30">
        <f t="shared" si="30"/>
        <v>0</v>
      </c>
    </row>
    <row r="104" spans="1:8" s="5" customFormat="1" ht="46.8">
      <c r="A104" s="41" t="s">
        <v>156</v>
      </c>
      <c r="B104" s="42"/>
      <c r="C104" s="23" t="s">
        <v>64</v>
      </c>
      <c r="D104" s="43" t="s">
        <v>159</v>
      </c>
      <c r="E104" s="43"/>
      <c r="F104" s="30">
        <f>F105</f>
        <v>321.76</v>
      </c>
      <c r="G104" s="30">
        <f t="shared" si="29"/>
        <v>0</v>
      </c>
      <c r="H104" s="30">
        <f t="shared" si="30"/>
        <v>0</v>
      </c>
    </row>
    <row r="105" spans="1:8" s="5" customFormat="1" ht="27.6">
      <c r="A105" s="123" t="s">
        <v>258</v>
      </c>
      <c r="B105" s="42"/>
      <c r="C105" s="12" t="s">
        <v>64</v>
      </c>
      <c r="D105" s="44" t="s">
        <v>159</v>
      </c>
      <c r="E105" s="44" t="s">
        <v>25</v>
      </c>
      <c r="F105" s="13">
        <v>321.76</v>
      </c>
      <c r="G105" s="13">
        <v>0</v>
      </c>
      <c r="H105" s="13">
        <v>0</v>
      </c>
    </row>
    <row r="106" spans="1:8" s="4" customFormat="1" ht="51" customHeight="1">
      <c r="A106" s="22" t="s">
        <v>131</v>
      </c>
      <c r="B106" s="10"/>
      <c r="C106" s="23" t="s">
        <v>67</v>
      </c>
      <c r="D106" s="23" t="s">
        <v>158</v>
      </c>
      <c r="E106" s="12"/>
      <c r="F106" s="30">
        <v>5.0999999999999996</v>
      </c>
      <c r="G106" s="30">
        <v>5.3</v>
      </c>
      <c r="H106" s="30">
        <v>0</v>
      </c>
    </row>
    <row r="107" spans="1:8" s="3" customFormat="1" ht="78">
      <c r="A107" s="55" t="s">
        <v>226</v>
      </c>
      <c r="B107" s="16"/>
      <c r="C107" s="23" t="s">
        <v>67</v>
      </c>
      <c r="D107" s="23" t="s">
        <v>68</v>
      </c>
      <c r="E107" s="23"/>
      <c r="F107" s="30">
        <f t="shared" ref="F107:H109" si="31">F108</f>
        <v>5.0999999999999996</v>
      </c>
      <c r="G107" s="30">
        <f t="shared" si="31"/>
        <v>5.3</v>
      </c>
      <c r="H107" s="30">
        <f t="shared" si="31"/>
        <v>0</v>
      </c>
    </row>
    <row r="108" spans="1:8" s="3" customFormat="1" ht="15.6">
      <c r="A108" s="21" t="s">
        <v>47</v>
      </c>
      <c r="B108" s="16"/>
      <c r="C108" s="23" t="s">
        <v>67</v>
      </c>
      <c r="D108" s="23" t="s">
        <v>69</v>
      </c>
      <c r="E108" s="23"/>
      <c r="F108" s="30">
        <f t="shared" si="31"/>
        <v>5.0999999999999996</v>
      </c>
      <c r="G108" s="30">
        <f t="shared" si="31"/>
        <v>5.3</v>
      </c>
      <c r="H108" s="30">
        <f t="shared" si="31"/>
        <v>0</v>
      </c>
    </row>
    <row r="109" spans="1:8" s="5" customFormat="1" ht="65.400000000000006" customHeight="1">
      <c r="A109" s="70" t="s">
        <v>132</v>
      </c>
      <c r="B109" s="19"/>
      <c r="C109" s="23" t="s">
        <v>67</v>
      </c>
      <c r="D109" s="23" t="s">
        <v>70</v>
      </c>
      <c r="E109" s="23"/>
      <c r="F109" s="30">
        <f t="shared" si="31"/>
        <v>5.0999999999999996</v>
      </c>
      <c r="G109" s="30">
        <f t="shared" si="31"/>
        <v>5.3</v>
      </c>
      <c r="H109" s="30">
        <f t="shared" si="31"/>
        <v>0</v>
      </c>
    </row>
    <row r="110" spans="1:8" s="5" customFormat="1" ht="51.6" customHeight="1">
      <c r="A110" s="26" t="s">
        <v>133</v>
      </c>
      <c r="B110" s="19"/>
      <c r="C110" s="23" t="s">
        <v>67</v>
      </c>
      <c r="D110" s="23" t="s">
        <v>71</v>
      </c>
      <c r="E110" s="23"/>
      <c r="F110" s="30">
        <v>5.0999999999999996</v>
      </c>
      <c r="G110" s="30">
        <f>G111</f>
        <v>5.3</v>
      </c>
      <c r="H110" s="30">
        <f>H111</f>
        <v>0</v>
      </c>
    </row>
    <row r="111" spans="1:8" s="4" customFormat="1" ht="27.6">
      <c r="A111" s="123" t="s">
        <v>258</v>
      </c>
      <c r="B111" s="10"/>
      <c r="C111" s="94" t="s">
        <v>67</v>
      </c>
      <c r="D111" s="12" t="s">
        <v>71</v>
      </c>
      <c r="E111" s="12" t="s">
        <v>25</v>
      </c>
      <c r="F111" s="11">
        <v>5.0999999999999996</v>
      </c>
      <c r="G111" s="11">
        <v>5.3</v>
      </c>
      <c r="H111" s="11">
        <v>0</v>
      </c>
    </row>
    <row r="112" spans="1:8" s="3" customFormat="1" ht="15.6">
      <c r="A112" s="20" t="s">
        <v>72</v>
      </c>
      <c r="B112" s="7"/>
      <c r="C112" s="15" t="s">
        <v>73</v>
      </c>
      <c r="D112" s="15"/>
      <c r="E112" s="15"/>
      <c r="F112" s="8">
        <f>F113+F129</f>
        <v>3949.1699999999996</v>
      </c>
      <c r="G112" s="8">
        <f>G113+G129</f>
        <v>1368.4</v>
      </c>
      <c r="H112" s="8">
        <f>H113+H129</f>
        <v>2715.7</v>
      </c>
    </row>
    <row r="113" spans="1:8" s="3" customFormat="1" ht="15.6">
      <c r="A113" s="6" t="s">
        <v>74</v>
      </c>
      <c r="B113" s="7"/>
      <c r="C113" s="15" t="s">
        <v>75</v>
      </c>
      <c r="D113" s="15"/>
      <c r="E113" s="15"/>
      <c r="F113" s="8">
        <f t="shared" ref="F113:H114" si="32">SUM(F115+F120+F124)</f>
        <v>2681.6099999999997</v>
      </c>
      <c r="G113" s="8">
        <f t="shared" si="32"/>
        <v>1209.4000000000001</v>
      </c>
      <c r="H113" s="8">
        <f t="shared" si="32"/>
        <v>2715.7</v>
      </c>
    </row>
    <row r="114" spans="1:8" s="3" customFormat="1" ht="15.6">
      <c r="A114" s="6" t="s">
        <v>74</v>
      </c>
      <c r="B114" s="7"/>
      <c r="C114" s="15" t="s">
        <v>75</v>
      </c>
      <c r="D114" s="15" t="s">
        <v>158</v>
      </c>
      <c r="E114" s="15"/>
      <c r="F114" s="8">
        <f t="shared" si="32"/>
        <v>2681.6099999999997</v>
      </c>
      <c r="G114" s="8">
        <f t="shared" si="32"/>
        <v>1209.4000000000001</v>
      </c>
      <c r="H114" s="8">
        <f t="shared" si="32"/>
        <v>2715.7</v>
      </c>
    </row>
    <row r="115" spans="1:8" s="3" customFormat="1" ht="94.2" customHeight="1">
      <c r="A115" s="54" t="s">
        <v>227</v>
      </c>
      <c r="B115" s="7"/>
      <c r="C115" s="15" t="s">
        <v>75</v>
      </c>
      <c r="D115" s="15" t="s">
        <v>76</v>
      </c>
      <c r="E115" s="15"/>
      <c r="F115" s="30">
        <f t="shared" ref="F115:H118" si="33">F116</f>
        <v>652.5</v>
      </c>
      <c r="G115" s="30">
        <f t="shared" si="33"/>
        <v>1209.4000000000001</v>
      </c>
      <c r="H115" s="30">
        <f t="shared" si="33"/>
        <v>809.3</v>
      </c>
    </row>
    <row r="116" spans="1:8" s="4" customFormat="1" ht="15.6">
      <c r="A116" s="80" t="s">
        <v>47</v>
      </c>
      <c r="B116" s="10"/>
      <c r="C116" s="23" t="s">
        <v>75</v>
      </c>
      <c r="D116" s="23" t="s">
        <v>77</v>
      </c>
      <c r="E116" s="23"/>
      <c r="F116" s="30">
        <f t="shared" si="33"/>
        <v>652.5</v>
      </c>
      <c r="G116" s="30">
        <f t="shared" si="33"/>
        <v>1209.4000000000001</v>
      </c>
      <c r="H116" s="30">
        <f t="shared" si="33"/>
        <v>809.3</v>
      </c>
    </row>
    <row r="117" spans="1:8" s="5" customFormat="1" ht="46.8">
      <c r="A117" s="54" t="s">
        <v>228</v>
      </c>
      <c r="B117" s="19"/>
      <c r="C117" s="23" t="s">
        <v>75</v>
      </c>
      <c r="D117" s="23" t="s">
        <v>154</v>
      </c>
      <c r="E117" s="23"/>
      <c r="F117" s="30">
        <f t="shared" si="33"/>
        <v>652.5</v>
      </c>
      <c r="G117" s="30">
        <f t="shared" si="33"/>
        <v>1209.4000000000001</v>
      </c>
      <c r="H117" s="30">
        <f t="shared" si="33"/>
        <v>809.3</v>
      </c>
    </row>
    <row r="118" spans="1:8" s="5" customFormat="1" ht="46.8">
      <c r="A118" s="18" t="s">
        <v>145</v>
      </c>
      <c r="B118" s="19"/>
      <c r="C118" s="23" t="s">
        <v>75</v>
      </c>
      <c r="D118" s="23" t="s">
        <v>147</v>
      </c>
      <c r="E118" s="23"/>
      <c r="F118" s="8">
        <f t="shared" si="33"/>
        <v>652.5</v>
      </c>
      <c r="G118" s="30">
        <f>G119</f>
        <v>1209.4000000000001</v>
      </c>
      <c r="H118" s="30">
        <f>H119</f>
        <v>809.3</v>
      </c>
    </row>
    <row r="119" spans="1:8" s="4" customFormat="1" ht="27.6">
      <c r="A119" s="123" t="s">
        <v>258</v>
      </c>
      <c r="B119" s="14"/>
      <c r="C119" s="12" t="s">
        <v>75</v>
      </c>
      <c r="D119" s="12" t="s">
        <v>147</v>
      </c>
      <c r="E119" s="12" t="s">
        <v>25</v>
      </c>
      <c r="F119" s="24">
        <v>652.5</v>
      </c>
      <c r="G119" s="24">
        <v>1209.4000000000001</v>
      </c>
      <c r="H119" s="24">
        <v>809.3</v>
      </c>
    </row>
    <row r="120" spans="1:8" s="5" customFormat="1" ht="15.6">
      <c r="A120" s="41" t="s">
        <v>160</v>
      </c>
      <c r="B120" s="42"/>
      <c r="C120" s="23" t="s">
        <v>75</v>
      </c>
      <c r="D120" s="43" t="s">
        <v>165</v>
      </c>
      <c r="E120" s="43"/>
      <c r="F120" s="8">
        <f t="shared" ref="F120:H122" si="34">F121</f>
        <v>0</v>
      </c>
      <c r="G120" s="8">
        <f t="shared" si="34"/>
        <v>0</v>
      </c>
      <c r="H120" s="8">
        <f t="shared" si="34"/>
        <v>1906.4</v>
      </c>
    </row>
    <row r="121" spans="1:8" s="5" customFormat="1" ht="30" customHeight="1">
      <c r="A121" s="41" t="s">
        <v>161</v>
      </c>
      <c r="B121" s="42"/>
      <c r="C121" s="23" t="s">
        <v>75</v>
      </c>
      <c r="D121" s="43" t="s">
        <v>164</v>
      </c>
      <c r="E121" s="43"/>
      <c r="F121" s="8">
        <f t="shared" si="34"/>
        <v>0</v>
      </c>
      <c r="G121" s="8">
        <f t="shared" si="34"/>
        <v>0</v>
      </c>
      <c r="H121" s="8">
        <f t="shared" si="34"/>
        <v>1906.4</v>
      </c>
    </row>
    <row r="122" spans="1:8" s="5" customFormat="1" ht="19.8" customHeight="1">
      <c r="A122" s="41" t="s">
        <v>162</v>
      </c>
      <c r="B122" s="42"/>
      <c r="C122" s="23" t="s">
        <v>75</v>
      </c>
      <c r="D122" s="43" t="s">
        <v>163</v>
      </c>
      <c r="E122" s="43"/>
      <c r="F122" s="8">
        <f t="shared" si="34"/>
        <v>0</v>
      </c>
      <c r="G122" s="8">
        <f t="shared" si="34"/>
        <v>0</v>
      </c>
      <c r="H122" s="8">
        <f t="shared" si="34"/>
        <v>1906.4</v>
      </c>
    </row>
    <row r="123" spans="1:8" s="4" customFormat="1" ht="27.6">
      <c r="A123" s="123" t="s">
        <v>258</v>
      </c>
      <c r="B123" s="14"/>
      <c r="C123" s="12" t="s">
        <v>75</v>
      </c>
      <c r="D123" s="32" t="s">
        <v>163</v>
      </c>
      <c r="E123" s="32" t="s">
        <v>25</v>
      </c>
      <c r="F123" s="24">
        <v>0</v>
      </c>
      <c r="G123" s="24">
        <v>0</v>
      </c>
      <c r="H123" s="24">
        <v>1906.4</v>
      </c>
    </row>
    <row r="124" spans="1:8" s="5" customFormat="1" ht="115.8" customHeight="1">
      <c r="A124" s="81" t="s">
        <v>229</v>
      </c>
      <c r="B124" s="42"/>
      <c r="C124" s="23" t="s">
        <v>75</v>
      </c>
      <c r="D124" s="43" t="s">
        <v>79</v>
      </c>
      <c r="E124" s="43"/>
      <c r="F124" s="8">
        <f t="shared" ref="F124:H143" si="35">F125</f>
        <v>2029.11</v>
      </c>
      <c r="G124" s="8">
        <f t="shared" si="35"/>
        <v>0</v>
      </c>
      <c r="H124" s="8">
        <f t="shared" si="35"/>
        <v>0</v>
      </c>
    </row>
    <row r="125" spans="1:8" s="5" customFormat="1" ht="15.6">
      <c r="A125" s="41" t="s">
        <v>47</v>
      </c>
      <c r="B125" s="42"/>
      <c r="C125" s="23" t="s">
        <v>75</v>
      </c>
      <c r="D125" s="43" t="s">
        <v>94</v>
      </c>
      <c r="E125" s="43"/>
      <c r="F125" s="8">
        <f t="shared" si="35"/>
        <v>2029.11</v>
      </c>
      <c r="G125" s="8">
        <f t="shared" si="35"/>
        <v>0</v>
      </c>
      <c r="H125" s="8">
        <f t="shared" si="35"/>
        <v>0</v>
      </c>
    </row>
    <row r="126" spans="1:8" s="5" customFormat="1" ht="66" customHeight="1">
      <c r="A126" s="82" t="s">
        <v>230</v>
      </c>
      <c r="B126" s="42"/>
      <c r="C126" s="23" t="s">
        <v>75</v>
      </c>
      <c r="D126" s="43" t="s">
        <v>95</v>
      </c>
      <c r="E126" s="43"/>
      <c r="F126" s="8">
        <f t="shared" si="35"/>
        <v>2029.11</v>
      </c>
      <c r="G126" s="8">
        <f t="shared" si="35"/>
        <v>0</v>
      </c>
      <c r="H126" s="8">
        <f t="shared" si="35"/>
        <v>0</v>
      </c>
    </row>
    <row r="127" spans="1:8" s="5" customFormat="1" ht="82.8" customHeight="1">
      <c r="A127" s="41" t="s">
        <v>166</v>
      </c>
      <c r="B127" s="42"/>
      <c r="C127" s="23" t="s">
        <v>75</v>
      </c>
      <c r="D127" s="43" t="s">
        <v>146</v>
      </c>
      <c r="E127" s="43"/>
      <c r="F127" s="8">
        <f t="shared" si="35"/>
        <v>2029.11</v>
      </c>
      <c r="G127" s="8">
        <f t="shared" si="35"/>
        <v>0</v>
      </c>
      <c r="H127" s="8">
        <f t="shared" si="35"/>
        <v>0</v>
      </c>
    </row>
    <row r="128" spans="1:8" s="4" customFormat="1" ht="27.6">
      <c r="A128" s="123" t="s">
        <v>258</v>
      </c>
      <c r="B128" s="14"/>
      <c r="C128" s="12" t="s">
        <v>75</v>
      </c>
      <c r="D128" s="32" t="s">
        <v>146</v>
      </c>
      <c r="E128" s="32"/>
      <c r="F128" s="24">
        <v>2029.11</v>
      </c>
      <c r="G128" s="24">
        <v>0</v>
      </c>
      <c r="H128" s="24">
        <v>0</v>
      </c>
    </row>
    <row r="129" spans="1:8" s="110" customFormat="1" ht="31.2">
      <c r="A129" s="34" t="s">
        <v>81</v>
      </c>
      <c r="B129" s="15"/>
      <c r="C129" s="15" t="s">
        <v>82</v>
      </c>
      <c r="D129" s="66"/>
      <c r="E129" s="15"/>
      <c r="F129" s="8">
        <f>F130</f>
        <v>1267.56</v>
      </c>
      <c r="G129" s="8">
        <f t="shared" ref="G129:H129" si="36">G130</f>
        <v>159</v>
      </c>
      <c r="H129" s="8">
        <f t="shared" si="36"/>
        <v>0</v>
      </c>
    </row>
    <row r="130" spans="1:8" s="110" customFormat="1" ht="31.2">
      <c r="A130" s="34" t="s">
        <v>81</v>
      </c>
      <c r="B130" s="15"/>
      <c r="C130" s="15" t="s">
        <v>82</v>
      </c>
      <c r="D130" s="66" t="s">
        <v>158</v>
      </c>
      <c r="E130" s="15"/>
      <c r="F130" s="8">
        <f>F131+F137+F142</f>
        <v>1267.56</v>
      </c>
      <c r="G130" s="8">
        <f>G131+G137+G142</f>
        <v>159</v>
      </c>
      <c r="H130" s="8">
        <f>H131+H137+H142</f>
        <v>0</v>
      </c>
    </row>
    <row r="131" spans="1:8" s="110" customFormat="1" ht="95.4" customHeight="1">
      <c r="A131" s="81" t="s">
        <v>232</v>
      </c>
      <c r="B131" s="66"/>
      <c r="C131" s="66" t="s">
        <v>82</v>
      </c>
      <c r="D131" s="66" t="s">
        <v>170</v>
      </c>
      <c r="E131" s="66"/>
      <c r="F131" s="8">
        <f t="shared" si="35"/>
        <v>47.01</v>
      </c>
      <c r="G131" s="8">
        <f t="shared" si="35"/>
        <v>0</v>
      </c>
      <c r="H131" s="8">
        <f t="shared" si="35"/>
        <v>0</v>
      </c>
    </row>
    <row r="132" spans="1:8" s="110" customFormat="1" ht="18" customHeight="1">
      <c r="A132" s="45" t="s">
        <v>160</v>
      </c>
      <c r="B132" s="66"/>
      <c r="C132" s="66" t="s">
        <v>82</v>
      </c>
      <c r="D132" s="66" t="s">
        <v>169</v>
      </c>
      <c r="E132" s="66"/>
      <c r="F132" s="8">
        <f t="shared" si="35"/>
        <v>47.01</v>
      </c>
      <c r="G132" s="8">
        <f t="shared" si="35"/>
        <v>0</v>
      </c>
      <c r="H132" s="8">
        <f t="shared" si="35"/>
        <v>0</v>
      </c>
    </row>
    <row r="133" spans="1:8" s="110" customFormat="1" ht="78">
      <c r="A133" s="45" t="s">
        <v>172</v>
      </c>
      <c r="B133" s="66"/>
      <c r="C133" s="66" t="s">
        <v>82</v>
      </c>
      <c r="D133" s="66" t="s">
        <v>168</v>
      </c>
      <c r="E133" s="66"/>
      <c r="F133" s="8">
        <f t="shared" si="35"/>
        <v>47.01</v>
      </c>
      <c r="G133" s="8">
        <f t="shared" si="35"/>
        <v>0</v>
      </c>
      <c r="H133" s="8">
        <f t="shared" si="35"/>
        <v>0</v>
      </c>
    </row>
    <row r="134" spans="1:8" s="110" customFormat="1" ht="76.8" customHeight="1">
      <c r="A134" s="45" t="s">
        <v>171</v>
      </c>
      <c r="B134" s="66"/>
      <c r="C134" s="66" t="s">
        <v>82</v>
      </c>
      <c r="D134" s="48" t="s">
        <v>262</v>
      </c>
      <c r="E134" s="66"/>
      <c r="F134" s="8">
        <f>F136</f>
        <v>47.01</v>
      </c>
      <c r="G134" s="8">
        <f>G136</f>
        <v>0</v>
      </c>
      <c r="H134" s="8">
        <f>H136</f>
        <v>0</v>
      </c>
    </row>
    <row r="135" spans="1:8" s="139" customFormat="1" ht="46.8" customHeight="1">
      <c r="A135" s="138" t="s">
        <v>167</v>
      </c>
      <c r="B135" s="43"/>
      <c r="C135" s="43" t="s">
        <v>82</v>
      </c>
      <c r="D135" s="48" t="s">
        <v>262</v>
      </c>
      <c r="E135" s="43" t="s">
        <v>25</v>
      </c>
      <c r="F135" s="30">
        <v>47.01</v>
      </c>
      <c r="G135" s="30">
        <v>0</v>
      </c>
      <c r="H135" s="30">
        <v>0</v>
      </c>
    </row>
    <row r="136" spans="1:8" s="132" customFormat="1" ht="46.8" customHeight="1">
      <c r="A136" s="46" t="s">
        <v>167</v>
      </c>
      <c r="B136" s="44"/>
      <c r="C136" s="44" t="s">
        <v>82</v>
      </c>
      <c r="D136" s="61" t="s">
        <v>262</v>
      </c>
      <c r="E136" s="44" t="s">
        <v>25</v>
      </c>
      <c r="F136" s="17">
        <v>47.01</v>
      </c>
      <c r="G136" s="17">
        <v>0</v>
      </c>
      <c r="H136" s="17">
        <v>0</v>
      </c>
    </row>
    <row r="137" spans="1:8" s="110" customFormat="1" ht="70.2" customHeight="1">
      <c r="A137" s="133" t="s">
        <v>231</v>
      </c>
      <c r="B137" s="66"/>
      <c r="C137" s="66" t="s">
        <v>82</v>
      </c>
      <c r="D137" s="66" t="s">
        <v>80</v>
      </c>
      <c r="E137" s="66"/>
      <c r="F137" s="8">
        <f t="shared" si="35"/>
        <v>12</v>
      </c>
      <c r="G137" s="8">
        <f t="shared" si="35"/>
        <v>0</v>
      </c>
      <c r="H137" s="8">
        <f t="shared" si="35"/>
        <v>0</v>
      </c>
    </row>
    <row r="138" spans="1:8" s="110" customFormat="1" ht="15.6">
      <c r="A138" s="45" t="s">
        <v>47</v>
      </c>
      <c r="B138" s="66"/>
      <c r="C138" s="66" t="s">
        <v>82</v>
      </c>
      <c r="D138" s="66" t="s">
        <v>173</v>
      </c>
      <c r="E138" s="66"/>
      <c r="F138" s="33">
        <f t="shared" ref="F138:F139" si="37">SUM(F139)</f>
        <v>12</v>
      </c>
      <c r="G138" s="33">
        <f t="shared" ref="G138:H140" si="38">SUM(G139)</f>
        <v>0</v>
      </c>
      <c r="H138" s="33">
        <f t="shared" si="38"/>
        <v>0</v>
      </c>
    </row>
    <row r="139" spans="1:8" s="110" customFormat="1" ht="81" customHeight="1">
      <c r="A139" s="111" t="s">
        <v>140</v>
      </c>
      <c r="B139" s="66"/>
      <c r="C139" s="66" t="s">
        <v>82</v>
      </c>
      <c r="D139" s="66" t="s">
        <v>153</v>
      </c>
      <c r="E139" s="66"/>
      <c r="F139" s="33">
        <f t="shared" si="37"/>
        <v>12</v>
      </c>
      <c r="G139" s="33">
        <f t="shared" si="38"/>
        <v>0</v>
      </c>
      <c r="H139" s="33">
        <f t="shared" si="38"/>
        <v>0</v>
      </c>
    </row>
    <row r="140" spans="1:8" s="110" customFormat="1" ht="106.2" customHeight="1">
      <c r="A140" s="112" t="s">
        <v>256</v>
      </c>
      <c r="B140" s="66"/>
      <c r="C140" s="66" t="s">
        <v>82</v>
      </c>
      <c r="D140" s="66" t="s">
        <v>257</v>
      </c>
      <c r="E140" s="66"/>
      <c r="F140" s="33">
        <f>SUM(F141)</f>
        <v>12</v>
      </c>
      <c r="G140" s="33">
        <f t="shared" si="38"/>
        <v>0</v>
      </c>
      <c r="H140" s="33">
        <f t="shared" si="38"/>
        <v>0</v>
      </c>
    </row>
    <row r="141" spans="1:8" s="132" customFormat="1" ht="46.8">
      <c r="A141" s="46" t="s">
        <v>167</v>
      </c>
      <c r="B141" s="44"/>
      <c r="C141" s="44" t="s">
        <v>82</v>
      </c>
      <c r="D141" s="44" t="s">
        <v>257</v>
      </c>
      <c r="E141" s="44" t="s">
        <v>25</v>
      </c>
      <c r="F141" s="13">
        <v>12</v>
      </c>
      <c r="G141" s="13">
        <v>0</v>
      </c>
      <c r="H141" s="13">
        <v>0</v>
      </c>
    </row>
    <row r="142" spans="1:8" s="3" customFormat="1" ht="31.2">
      <c r="A142" s="6" t="s">
        <v>52</v>
      </c>
      <c r="B142" s="7"/>
      <c r="C142" s="15" t="s">
        <v>82</v>
      </c>
      <c r="D142" s="15" t="s">
        <v>40</v>
      </c>
      <c r="E142" s="15"/>
      <c r="F142" s="8">
        <f t="shared" si="35"/>
        <v>1208.55</v>
      </c>
      <c r="G142" s="8">
        <f t="shared" si="35"/>
        <v>159</v>
      </c>
      <c r="H142" s="8">
        <f t="shared" si="35"/>
        <v>0</v>
      </c>
    </row>
    <row r="143" spans="1:8" s="5" customFormat="1" ht="15.6">
      <c r="A143" s="9" t="s">
        <v>21</v>
      </c>
      <c r="B143" s="19"/>
      <c r="C143" s="23" t="s">
        <v>82</v>
      </c>
      <c r="D143" s="23" t="s">
        <v>53</v>
      </c>
      <c r="E143" s="23"/>
      <c r="F143" s="30">
        <f t="shared" si="35"/>
        <v>1208.55</v>
      </c>
      <c r="G143" s="30">
        <f t="shared" si="35"/>
        <v>159</v>
      </c>
      <c r="H143" s="30">
        <f t="shared" si="35"/>
        <v>0</v>
      </c>
    </row>
    <row r="144" spans="1:8" s="5" customFormat="1" ht="15.6">
      <c r="A144" s="9" t="s">
        <v>21</v>
      </c>
      <c r="B144" s="19"/>
      <c r="C144" s="23" t="s">
        <v>82</v>
      </c>
      <c r="D144" s="23" t="s">
        <v>54</v>
      </c>
      <c r="E144" s="23"/>
      <c r="F144" s="30">
        <f>F145+F147</f>
        <v>1208.55</v>
      </c>
      <c r="G144" s="30">
        <f t="shared" ref="G144:H144" si="39">G145+G147</f>
        <v>159</v>
      </c>
      <c r="H144" s="30">
        <f t="shared" si="39"/>
        <v>0</v>
      </c>
    </row>
    <row r="145" spans="1:8" s="58" customFormat="1" ht="34.799999999999997" customHeight="1">
      <c r="A145" s="54" t="s">
        <v>250</v>
      </c>
      <c r="B145" s="57"/>
      <c r="C145" s="97" t="s">
        <v>82</v>
      </c>
      <c r="D145" s="48" t="s">
        <v>251</v>
      </c>
      <c r="E145" s="57"/>
      <c r="F145" s="33">
        <f>SUM(F146)</f>
        <v>443.05</v>
      </c>
      <c r="G145" s="33">
        <f t="shared" ref="G145:H145" si="40">SUM(G146)</f>
        <v>0</v>
      </c>
      <c r="H145" s="33">
        <f t="shared" si="40"/>
        <v>0</v>
      </c>
    </row>
    <row r="146" spans="1:8" s="58" customFormat="1" ht="47.4" customHeight="1">
      <c r="A146" s="46" t="s">
        <v>167</v>
      </c>
      <c r="B146" s="57"/>
      <c r="C146" s="98" t="s">
        <v>82</v>
      </c>
      <c r="D146" s="61" t="s">
        <v>251</v>
      </c>
      <c r="E146" s="60">
        <v>200</v>
      </c>
      <c r="F146" s="13">
        <v>443.05</v>
      </c>
      <c r="G146" s="13">
        <v>0</v>
      </c>
      <c r="H146" s="13">
        <v>0</v>
      </c>
    </row>
    <row r="147" spans="1:8" s="5" customFormat="1" ht="31.2">
      <c r="A147" s="26" t="s">
        <v>83</v>
      </c>
      <c r="B147" s="19"/>
      <c r="C147" s="23" t="s">
        <v>82</v>
      </c>
      <c r="D147" s="23" t="s">
        <v>84</v>
      </c>
      <c r="E147" s="23"/>
      <c r="F147" s="30">
        <f>F148</f>
        <v>765.5</v>
      </c>
      <c r="G147" s="30">
        <f>G148</f>
        <v>159</v>
      </c>
      <c r="H147" s="30">
        <f>H148</f>
        <v>0</v>
      </c>
    </row>
    <row r="148" spans="1:8" s="4" customFormat="1" ht="46.8">
      <c r="A148" s="46" t="s">
        <v>167</v>
      </c>
      <c r="B148" s="10"/>
      <c r="C148" s="12" t="s">
        <v>82</v>
      </c>
      <c r="D148" s="12" t="s">
        <v>84</v>
      </c>
      <c r="E148" s="12" t="s">
        <v>25</v>
      </c>
      <c r="F148" s="11">
        <v>765.5</v>
      </c>
      <c r="G148" s="11">
        <v>159</v>
      </c>
      <c r="H148" s="11">
        <v>0</v>
      </c>
    </row>
    <row r="149" spans="1:8" s="187" customFormat="1" ht="31.2">
      <c r="A149" s="183" t="s">
        <v>85</v>
      </c>
      <c r="B149" s="184"/>
      <c r="C149" s="185" t="s">
        <v>86</v>
      </c>
      <c r="D149" s="185"/>
      <c r="E149" s="185"/>
      <c r="F149" s="186">
        <f>F150+F157+F178</f>
        <v>30258.560000000005</v>
      </c>
      <c r="G149" s="186">
        <f>G150+G157+G178</f>
        <v>1281.9100000000001</v>
      </c>
      <c r="H149" s="186">
        <f>H150+H157+H178</f>
        <v>1263.0999999999999</v>
      </c>
    </row>
    <row r="150" spans="1:8" s="3" customFormat="1" ht="15.6">
      <c r="A150" s="20" t="s">
        <v>87</v>
      </c>
      <c r="B150" s="7"/>
      <c r="C150" s="15" t="s">
        <v>88</v>
      </c>
      <c r="D150" s="15"/>
      <c r="E150" s="15"/>
      <c r="F150" s="8">
        <f>F152</f>
        <v>20</v>
      </c>
      <c r="G150" s="8">
        <f t="shared" ref="G150:H151" si="41">G152</f>
        <v>90</v>
      </c>
      <c r="H150" s="8">
        <f t="shared" si="41"/>
        <v>46.5</v>
      </c>
    </row>
    <row r="151" spans="1:8" s="3" customFormat="1" ht="15.6">
      <c r="A151" s="20" t="s">
        <v>87</v>
      </c>
      <c r="B151" s="7"/>
      <c r="C151" s="15" t="s">
        <v>88</v>
      </c>
      <c r="D151" s="15" t="s">
        <v>158</v>
      </c>
      <c r="E151" s="15"/>
      <c r="F151" s="8">
        <f>F153</f>
        <v>20</v>
      </c>
      <c r="G151" s="8">
        <f t="shared" si="41"/>
        <v>90</v>
      </c>
      <c r="H151" s="8">
        <f t="shared" si="41"/>
        <v>46.5</v>
      </c>
    </row>
    <row r="152" spans="1:8" s="3" customFormat="1" ht="31.2">
      <c r="A152" s="6" t="s">
        <v>52</v>
      </c>
      <c r="B152" s="7"/>
      <c r="C152" s="15" t="s">
        <v>88</v>
      </c>
      <c r="D152" s="15" t="s">
        <v>40</v>
      </c>
      <c r="E152" s="15"/>
      <c r="F152" s="8">
        <f t="shared" ref="F152:H154" si="42">F153</f>
        <v>20</v>
      </c>
      <c r="G152" s="8">
        <f t="shared" si="42"/>
        <v>90</v>
      </c>
      <c r="H152" s="8">
        <f t="shared" si="42"/>
        <v>46.5</v>
      </c>
    </row>
    <row r="153" spans="1:8" s="5" customFormat="1" ht="15.6">
      <c r="A153" s="9" t="s">
        <v>21</v>
      </c>
      <c r="B153" s="19"/>
      <c r="C153" s="23" t="s">
        <v>88</v>
      </c>
      <c r="D153" s="23" t="s">
        <v>53</v>
      </c>
      <c r="E153" s="23"/>
      <c r="F153" s="30">
        <f t="shared" si="42"/>
        <v>20</v>
      </c>
      <c r="G153" s="30">
        <f t="shared" si="42"/>
        <v>90</v>
      </c>
      <c r="H153" s="30">
        <f t="shared" si="42"/>
        <v>46.5</v>
      </c>
    </row>
    <row r="154" spans="1:8" s="5" customFormat="1" ht="15.6">
      <c r="A154" s="9" t="s">
        <v>21</v>
      </c>
      <c r="B154" s="19"/>
      <c r="C154" s="23" t="s">
        <v>88</v>
      </c>
      <c r="D154" s="23" t="s">
        <v>54</v>
      </c>
      <c r="E154" s="23"/>
      <c r="F154" s="30">
        <f t="shared" si="42"/>
        <v>20</v>
      </c>
      <c r="G154" s="30">
        <f t="shared" si="42"/>
        <v>90</v>
      </c>
      <c r="H154" s="30">
        <f t="shared" si="42"/>
        <v>46.5</v>
      </c>
    </row>
    <row r="155" spans="1:8" s="5" customFormat="1" ht="46.8">
      <c r="A155" s="18" t="s">
        <v>89</v>
      </c>
      <c r="B155" s="19"/>
      <c r="C155" s="23" t="s">
        <v>88</v>
      </c>
      <c r="D155" s="23" t="s">
        <v>90</v>
      </c>
      <c r="E155" s="23"/>
      <c r="F155" s="33">
        <f>SUM(F156)</f>
        <v>20</v>
      </c>
      <c r="G155" s="33">
        <f t="shared" ref="G155:H155" si="43">SUM(G156)</f>
        <v>90</v>
      </c>
      <c r="H155" s="33">
        <f t="shared" si="43"/>
        <v>46.5</v>
      </c>
    </row>
    <row r="156" spans="1:8" s="4" customFormat="1" ht="46.8">
      <c r="A156" s="46" t="s">
        <v>167</v>
      </c>
      <c r="B156" s="10"/>
      <c r="C156" s="12" t="s">
        <v>88</v>
      </c>
      <c r="D156" s="12" t="s">
        <v>90</v>
      </c>
      <c r="E156" s="12" t="s">
        <v>25</v>
      </c>
      <c r="F156" s="11">
        <v>20</v>
      </c>
      <c r="G156" s="11">
        <v>90</v>
      </c>
      <c r="H156" s="11">
        <v>46.5</v>
      </c>
    </row>
    <row r="157" spans="1:8" s="3" customFormat="1" ht="19.8" customHeight="1">
      <c r="A157" s="20" t="s">
        <v>91</v>
      </c>
      <c r="B157" s="7"/>
      <c r="C157" s="15" t="s">
        <v>92</v>
      </c>
      <c r="D157" s="15"/>
      <c r="E157" s="15"/>
      <c r="F157" s="30">
        <f t="shared" ref="F157:H168" si="44">F158</f>
        <v>13203.480000000001</v>
      </c>
      <c r="G157" s="30">
        <f t="shared" si="44"/>
        <v>254.1</v>
      </c>
      <c r="H157" s="30">
        <f t="shared" si="44"/>
        <v>255.1</v>
      </c>
    </row>
    <row r="158" spans="1:8" s="3" customFormat="1" ht="19.8" customHeight="1">
      <c r="A158" s="20" t="s">
        <v>91</v>
      </c>
      <c r="B158" s="7"/>
      <c r="C158" s="15" t="s">
        <v>92</v>
      </c>
      <c r="D158" s="15" t="s">
        <v>158</v>
      </c>
      <c r="E158" s="15"/>
      <c r="F158" s="8">
        <f>F173+F168+F159</f>
        <v>13203.480000000001</v>
      </c>
      <c r="G158" s="8">
        <f>G173+G168+G159</f>
        <v>254.1</v>
      </c>
      <c r="H158" s="8">
        <f>H173+H168+H159</f>
        <v>255.1</v>
      </c>
    </row>
    <row r="159" spans="1:8" s="3" customFormat="1" ht="99" customHeight="1">
      <c r="A159" s="81" t="s">
        <v>232</v>
      </c>
      <c r="B159" s="50"/>
      <c r="C159" s="15" t="s">
        <v>92</v>
      </c>
      <c r="D159" s="15" t="s">
        <v>170</v>
      </c>
      <c r="E159" s="66"/>
      <c r="F159" s="33">
        <f t="shared" ref="F159:H160" si="45">SUM(F160)</f>
        <v>13189.130000000001</v>
      </c>
      <c r="G159" s="33">
        <f t="shared" si="45"/>
        <v>0</v>
      </c>
      <c r="H159" s="33">
        <f t="shared" si="45"/>
        <v>0</v>
      </c>
    </row>
    <row r="160" spans="1:8" s="3" customFormat="1" ht="19.8" customHeight="1">
      <c r="A160" s="49" t="s">
        <v>160</v>
      </c>
      <c r="B160" s="50"/>
      <c r="C160" s="15" t="s">
        <v>92</v>
      </c>
      <c r="D160" s="48" t="s">
        <v>169</v>
      </c>
      <c r="E160" s="66"/>
      <c r="F160" s="33">
        <f t="shared" si="45"/>
        <v>13189.130000000001</v>
      </c>
      <c r="G160" s="33">
        <f t="shared" si="45"/>
        <v>0</v>
      </c>
      <c r="H160" s="33">
        <f t="shared" si="45"/>
        <v>0</v>
      </c>
    </row>
    <row r="161" spans="1:8" s="3" customFormat="1" ht="82.2" customHeight="1">
      <c r="A161" s="72" t="s">
        <v>172</v>
      </c>
      <c r="B161" s="50"/>
      <c r="C161" s="15" t="s">
        <v>92</v>
      </c>
      <c r="D161" s="48" t="s">
        <v>168</v>
      </c>
      <c r="E161" s="66"/>
      <c r="F161" s="33">
        <f>SUM(F162+F165)</f>
        <v>13189.130000000001</v>
      </c>
      <c r="G161" s="33">
        <f>SUM(G165)</f>
        <v>0</v>
      </c>
      <c r="H161" s="33">
        <f>SUM(H165)</f>
        <v>0</v>
      </c>
    </row>
    <row r="162" spans="1:8" s="3" customFormat="1" ht="46.8">
      <c r="A162" s="81" t="s">
        <v>266</v>
      </c>
      <c r="B162" s="50"/>
      <c r="C162" s="66"/>
      <c r="D162" s="99" t="s">
        <v>267</v>
      </c>
      <c r="E162" s="66"/>
      <c r="F162" s="33">
        <f>SUM(F163)</f>
        <v>1187.03</v>
      </c>
      <c r="G162" s="33">
        <f t="shared" ref="G162:H163" si="46">SUM(G163)</f>
        <v>0</v>
      </c>
      <c r="H162" s="33">
        <f t="shared" si="46"/>
        <v>0</v>
      </c>
    </row>
    <row r="163" spans="1:8" s="3" customFormat="1" ht="46.8">
      <c r="A163" s="81" t="s">
        <v>167</v>
      </c>
      <c r="B163" s="50"/>
      <c r="C163" s="66"/>
      <c r="D163" s="99" t="s">
        <v>267</v>
      </c>
      <c r="E163" s="66"/>
      <c r="F163" s="33">
        <f>SUM(F164)</f>
        <v>1187.03</v>
      </c>
      <c r="G163" s="33">
        <f t="shared" si="46"/>
        <v>0</v>
      </c>
      <c r="H163" s="33">
        <f t="shared" si="46"/>
        <v>0</v>
      </c>
    </row>
    <row r="164" spans="1:8" s="3" customFormat="1" ht="46.8">
      <c r="A164" s="155" t="s">
        <v>167</v>
      </c>
      <c r="B164" s="50"/>
      <c r="C164" s="44" t="s">
        <v>92</v>
      </c>
      <c r="D164" s="125" t="s">
        <v>267</v>
      </c>
      <c r="E164" s="44" t="s">
        <v>25</v>
      </c>
      <c r="F164" s="13">
        <v>1187.03</v>
      </c>
      <c r="G164" s="13">
        <v>0</v>
      </c>
      <c r="H164" s="13">
        <v>0</v>
      </c>
    </row>
    <row r="165" spans="1:8" s="3" customFormat="1" ht="93" customHeight="1">
      <c r="A165" s="156" t="s">
        <v>269</v>
      </c>
      <c r="B165" s="50"/>
      <c r="C165" s="15" t="s">
        <v>92</v>
      </c>
      <c r="D165" s="48" t="s">
        <v>268</v>
      </c>
      <c r="E165" s="66"/>
      <c r="F165" s="33">
        <f>SUM(F166)</f>
        <v>12002.1</v>
      </c>
      <c r="G165" s="33">
        <f t="shared" ref="G165:H166" si="47">SUM(G166)</f>
        <v>0</v>
      </c>
      <c r="H165" s="33">
        <f t="shared" si="47"/>
        <v>0</v>
      </c>
    </row>
    <row r="166" spans="1:8" s="5" customFormat="1" ht="52.8" customHeight="1">
      <c r="A166" s="127" t="s">
        <v>167</v>
      </c>
      <c r="B166" s="42"/>
      <c r="C166" s="23" t="s">
        <v>92</v>
      </c>
      <c r="D166" s="48" t="s">
        <v>268</v>
      </c>
      <c r="E166" s="43"/>
      <c r="F166" s="33">
        <f>SUM(F167)</f>
        <v>12002.1</v>
      </c>
      <c r="G166" s="33">
        <f t="shared" si="47"/>
        <v>0</v>
      </c>
      <c r="H166" s="33">
        <f t="shared" si="47"/>
        <v>0</v>
      </c>
    </row>
    <row r="167" spans="1:8" s="3" customFormat="1" ht="52.8" customHeight="1">
      <c r="A167" s="113" t="s">
        <v>167</v>
      </c>
      <c r="B167" s="50"/>
      <c r="C167" s="94" t="s">
        <v>92</v>
      </c>
      <c r="D167" s="61" t="s">
        <v>268</v>
      </c>
      <c r="E167" s="44" t="s">
        <v>25</v>
      </c>
      <c r="F167" s="13">
        <v>12002.1</v>
      </c>
      <c r="G167" s="13">
        <v>0</v>
      </c>
      <c r="H167" s="13">
        <v>0</v>
      </c>
    </row>
    <row r="168" spans="1:8" s="3" customFormat="1" ht="64.2" customHeight="1">
      <c r="A168" s="83" t="s">
        <v>134</v>
      </c>
      <c r="B168" s="7"/>
      <c r="C168" s="23" t="s">
        <v>92</v>
      </c>
      <c r="D168" s="23" t="s">
        <v>152</v>
      </c>
      <c r="E168" s="23"/>
      <c r="F168" s="30">
        <f t="shared" si="44"/>
        <v>0</v>
      </c>
      <c r="G168" s="30">
        <f t="shared" si="44"/>
        <v>200</v>
      </c>
      <c r="H168" s="30">
        <f t="shared" si="44"/>
        <v>200</v>
      </c>
    </row>
    <row r="169" spans="1:8" s="5" customFormat="1" ht="15.6">
      <c r="A169" s="80" t="s">
        <v>47</v>
      </c>
      <c r="B169" s="114"/>
      <c r="C169" s="23" t="s">
        <v>92</v>
      </c>
      <c r="D169" s="23" t="s">
        <v>178</v>
      </c>
      <c r="E169" s="23"/>
      <c r="F169" s="33">
        <f t="shared" ref="F169:F170" si="48">SUM(F170)</f>
        <v>0</v>
      </c>
      <c r="G169" s="33">
        <f t="shared" ref="G169:G170" si="49">SUM(G170)</f>
        <v>200</v>
      </c>
      <c r="H169" s="33">
        <f t="shared" ref="H169:H170" si="50">SUM(H170)</f>
        <v>200</v>
      </c>
    </row>
    <row r="170" spans="1:8" s="5" customFormat="1" ht="51.6" customHeight="1">
      <c r="A170" s="54" t="s">
        <v>233</v>
      </c>
      <c r="B170" s="114"/>
      <c r="C170" s="23" t="s">
        <v>92</v>
      </c>
      <c r="D170" s="23" t="s">
        <v>177</v>
      </c>
      <c r="E170" s="23"/>
      <c r="F170" s="33">
        <f t="shared" si="48"/>
        <v>0</v>
      </c>
      <c r="G170" s="33">
        <f t="shared" si="49"/>
        <v>200</v>
      </c>
      <c r="H170" s="33">
        <f t="shared" si="50"/>
        <v>200</v>
      </c>
    </row>
    <row r="171" spans="1:8" s="5" customFormat="1" ht="48" customHeight="1">
      <c r="A171" s="84" t="s">
        <v>176</v>
      </c>
      <c r="B171" s="114"/>
      <c r="C171" s="23" t="s">
        <v>92</v>
      </c>
      <c r="D171" s="23" t="s">
        <v>175</v>
      </c>
      <c r="E171" s="43"/>
      <c r="F171" s="33">
        <f>SUM(F172)</f>
        <v>0</v>
      </c>
      <c r="G171" s="33">
        <f t="shared" ref="G171:H171" si="51">SUM(G172)</f>
        <v>200</v>
      </c>
      <c r="H171" s="33">
        <f t="shared" si="51"/>
        <v>200</v>
      </c>
    </row>
    <row r="172" spans="1:8" s="3" customFormat="1" ht="49.2" customHeight="1">
      <c r="A172" s="113" t="s">
        <v>167</v>
      </c>
      <c r="B172" s="7"/>
      <c r="C172" s="94" t="s">
        <v>92</v>
      </c>
      <c r="D172" s="94" t="s">
        <v>175</v>
      </c>
      <c r="E172" s="94" t="s">
        <v>25</v>
      </c>
      <c r="F172" s="95">
        <v>0</v>
      </c>
      <c r="G172" s="95">
        <v>200</v>
      </c>
      <c r="H172" s="95">
        <v>200</v>
      </c>
    </row>
    <row r="173" spans="1:8" s="3" customFormat="1" ht="15.6">
      <c r="A173" s="20" t="s">
        <v>21</v>
      </c>
      <c r="B173" s="7"/>
      <c r="C173" s="15" t="s">
        <v>92</v>
      </c>
      <c r="D173" s="15" t="s">
        <v>40</v>
      </c>
      <c r="E173" s="15"/>
      <c r="F173" s="8">
        <f t="shared" ref="F173:H175" si="52">F174</f>
        <v>14.35</v>
      </c>
      <c r="G173" s="8">
        <f t="shared" si="52"/>
        <v>54.1</v>
      </c>
      <c r="H173" s="8">
        <f t="shared" si="52"/>
        <v>55.1</v>
      </c>
    </row>
    <row r="174" spans="1:8" s="3" customFormat="1" ht="15.6">
      <c r="A174" s="20" t="s">
        <v>21</v>
      </c>
      <c r="B174" s="50"/>
      <c r="C174" s="15" t="s">
        <v>92</v>
      </c>
      <c r="D174" s="15" t="s">
        <v>53</v>
      </c>
      <c r="E174" s="66"/>
      <c r="F174" s="8">
        <f t="shared" si="52"/>
        <v>14.35</v>
      </c>
      <c r="G174" s="8">
        <f t="shared" si="52"/>
        <v>54.1</v>
      </c>
      <c r="H174" s="8">
        <f t="shared" si="52"/>
        <v>55.1</v>
      </c>
    </row>
    <row r="175" spans="1:8" s="3" customFormat="1" ht="15.6">
      <c r="A175" s="20" t="s">
        <v>21</v>
      </c>
      <c r="B175" s="50"/>
      <c r="C175" s="15" t="s">
        <v>92</v>
      </c>
      <c r="D175" s="15" t="s">
        <v>54</v>
      </c>
      <c r="E175" s="66"/>
      <c r="F175" s="8">
        <f t="shared" si="52"/>
        <v>14.35</v>
      </c>
      <c r="G175" s="8">
        <f t="shared" si="52"/>
        <v>54.1</v>
      </c>
      <c r="H175" s="8">
        <f t="shared" si="52"/>
        <v>55.1</v>
      </c>
    </row>
    <row r="176" spans="1:8" s="3" customFormat="1" ht="31.2">
      <c r="A176" s="54" t="s">
        <v>234</v>
      </c>
      <c r="B176" s="50"/>
      <c r="C176" s="15" t="s">
        <v>92</v>
      </c>
      <c r="D176" s="23" t="s">
        <v>174</v>
      </c>
      <c r="E176" s="66"/>
      <c r="F176" s="33">
        <f>SUM(F177)</f>
        <v>14.35</v>
      </c>
      <c r="G176" s="33">
        <f t="shared" ref="G176:H176" si="53">SUM(G177)</f>
        <v>54.1</v>
      </c>
      <c r="H176" s="33">
        <f t="shared" si="53"/>
        <v>55.1</v>
      </c>
    </row>
    <row r="177" spans="1:8" s="4" customFormat="1" ht="46.8">
      <c r="A177" s="113" t="s">
        <v>167</v>
      </c>
      <c r="B177" s="10"/>
      <c r="C177" s="12" t="s">
        <v>92</v>
      </c>
      <c r="D177" s="12" t="s">
        <v>174</v>
      </c>
      <c r="E177" s="12" t="s">
        <v>25</v>
      </c>
      <c r="F177" s="11">
        <v>14.35</v>
      </c>
      <c r="G177" s="11">
        <v>54.1</v>
      </c>
      <c r="H177" s="11">
        <v>55.1</v>
      </c>
    </row>
    <row r="178" spans="1:8" s="3" customFormat="1" ht="15.6">
      <c r="A178" s="20" t="s">
        <v>93</v>
      </c>
      <c r="B178" s="7"/>
      <c r="C178" s="23" t="s">
        <v>78</v>
      </c>
      <c r="D178" s="134"/>
      <c r="E178" s="38"/>
      <c r="F178" s="8">
        <f>F179</f>
        <v>17035.080000000002</v>
      </c>
      <c r="G178" s="30">
        <f>G185+G189+G194+G204</f>
        <v>937.81000000000006</v>
      </c>
      <c r="H178" s="30">
        <f>H185+H189+H194+H204</f>
        <v>961.5</v>
      </c>
    </row>
    <row r="179" spans="1:8" s="3" customFormat="1" ht="15.6">
      <c r="A179" s="20" t="s">
        <v>93</v>
      </c>
      <c r="B179" s="7"/>
      <c r="C179" s="23" t="s">
        <v>78</v>
      </c>
      <c r="D179" s="29" t="s">
        <v>158</v>
      </c>
      <c r="E179" s="38"/>
      <c r="F179" s="30">
        <f>F180+F189+F194+F199+F204</f>
        <v>17035.080000000002</v>
      </c>
      <c r="G179" s="30">
        <f>G186+G190+G195+G205</f>
        <v>937.81000000000006</v>
      </c>
      <c r="H179" s="30">
        <f>H186+H190+H195+H205</f>
        <v>961.5</v>
      </c>
    </row>
    <row r="180" spans="1:8" s="3" customFormat="1" ht="79.8" customHeight="1">
      <c r="A180" s="81" t="s">
        <v>235</v>
      </c>
      <c r="B180" s="50"/>
      <c r="C180" s="23" t="s">
        <v>78</v>
      </c>
      <c r="D180" s="29" t="s">
        <v>96</v>
      </c>
      <c r="E180" s="38"/>
      <c r="F180" s="30">
        <f>F181+F185</f>
        <v>931.79</v>
      </c>
      <c r="G180" s="30">
        <f>G181+G185</f>
        <v>540.61</v>
      </c>
      <c r="H180" s="30">
        <f>H181+H185</f>
        <v>555.29999999999995</v>
      </c>
    </row>
    <row r="181" spans="1:8" s="3" customFormat="1" ht="19.2" customHeight="1">
      <c r="A181" s="49" t="s">
        <v>179</v>
      </c>
      <c r="B181" s="50"/>
      <c r="C181" s="23" t="s">
        <v>78</v>
      </c>
      <c r="D181" s="29" t="s">
        <v>206</v>
      </c>
      <c r="E181" s="38"/>
      <c r="F181" s="30">
        <f t="shared" ref="F181:H182" si="54">F182</f>
        <v>683.1</v>
      </c>
      <c r="G181" s="30">
        <f t="shared" si="54"/>
        <v>0</v>
      </c>
      <c r="H181" s="30">
        <f t="shared" si="54"/>
        <v>0</v>
      </c>
    </row>
    <row r="182" spans="1:8" s="3" customFormat="1" ht="84.6" customHeight="1">
      <c r="A182" s="51" t="s">
        <v>207</v>
      </c>
      <c r="B182" s="50"/>
      <c r="C182" s="23" t="s">
        <v>78</v>
      </c>
      <c r="D182" s="29" t="s">
        <v>205</v>
      </c>
      <c r="E182" s="38"/>
      <c r="F182" s="30">
        <f t="shared" si="54"/>
        <v>683.1</v>
      </c>
      <c r="G182" s="30">
        <f t="shared" si="54"/>
        <v>0</v>
      </c>
      <c r="H182" s="30">
        <f t="shared" si="54"/>
        <v>0</v>
      </c>
    </row>
    <row r="183" spans="1:8" s="3" customFormat="1" ht="95.4" customHeight="1">
      <c r="A183" s="51" t="s">
        <v>204</v>
      </c>
      <c r="B183" s="50"/>
      <c r="C183" s="23" t="s">
        <v>78</v>
      </c>
      <c r="D183" s="29" t="s">
        <v>203</v>
      </c>
      <c r="E183" s="38"/>
      <c r="F183" s="33">
        <f>SUM(F184)</f>
        <v>683.1</v>
      </c>
      <c r="G183" s="33">
        <f t="shared" ref="G183:H183" si="55">SUM(G184)</f>
        <v>0</v>
      </c>
      <c r="H183" s="33">
        <f t="shared" si="55"/>
        <v>0</v>
      </c>
    </row>
    <row r="184" spans="1:8" s="3" customFormat="1" ht="46.8">
      <c r="A184" s="113" t="s">
        <v>167</v>
      </c>
      <c r="B184" s="7"/>
      <c r="C184" s="12" t="s">
        <v>78</v>
      </c>
      <c r="D184" s="115" t="s">
        <v>203</v>
      </c>
      <c r="E184" s="52" t="s">
        <v>25</v>
      </c>
      <c r="F184" s="13">
        <v>683.1</v>
      </c>
      <c r="G184" s="13">
        <v>0</v>
      </c>
      <c r="H184" s="13">
        <v>0</v>
      </c>
    </row>
    <row r="185" spans="1:8" s="4" customFormat="1" ht="15.6">
      <c r="A185" s="28" t="s">
        <v>160</v>
      </c>
      <c r="B185" s="7"/>
      <c r="C185" s="15" t="s">
        <v>78</v>
      </c>
      <c r="D185" s="29" t="s">
        <v>236</v>
      </c>
      <c r="E185" s="15"/>
      <c r="F185" s="30">
        <f t="shared" ref="F185:H186" si="56">F186</f>
        <v>248.69</v>
      </c>
      <c r="G185" s="30">
        <f t="shared" ref="G185:H185" si="57">G186</f>
        <v>540.61</v>
      </c>
      <c r="H185" s="30">
        <f t="shared" si="57"/>
        <v>555.29999999999995</v>
      </c>
    </row>
    <row r="186" spans="1:8" s="4" customFormat="1" ht="31.2">
      <c r="A186" s="85" t="s">
        <v>202</v>
      </c>
      <c r="B186" s="7"/>
      <c r="C186" s="15" t="s">
        <v>78</v>
      </c>
      <c r="D186" s="15" t="s">
        <v>135</v>
      </c>
      <c r="E186" s="116"/>
      <c r="F186" s="30">
        <f t="shared" si="56"/>
        <v>248.69</v>
      </c>
      <c r="G186" s="30">
        <f t="shared" si="56"/>
        <v>540.61</v>
      </c>
      <c r="H186" s="30">
        <f t="shared" si="56"/>
        <v>555.29999999999995</v>
      </c>
    </row>
    <row r="187" spans="1:8" s="5" customFormat="1" ht="63" customHeight="1">
      <c r="A187" s="54" t="s">
        <v>201</v>
      </c>
      <c r="B187" s="42"/>
      <c r="C187" s="23" t="s">
        <v>78</v>
      </c>
      <c r="D187" s="23" t="s">
        <v>136</v>
      </c>
      <c r="E187" s="117"/>
      <c r="F187" s="33">
        <f>SUM(F188)</f>
        <v>248.69</v>
      </c>
      <c r="G187" s="33">
        <f t="shared" ref="G187:H187" si="58">SUM(G188)</f>
        <v>540.61</v>
      </c>
      <c r="H187" s="33">
        <f t="shared" si="58"/>
        <v>555.29999999999995</v>
      </c>
    </row>
    <row r="188" spans="1:8" s="3" customFormat="1" ht="46.8">
      <c r="A188" s="113" t="s">
        <v>167</v>
      </c>
      <c r="B188" s="7"/>
      <c r="C188" s="12" t="s">
        <v>78</v>
      </c>
      <c r="D188" s="94" t="s">
        <v>136</v>
      </c>
      <c r="E188" s="12" t="s">
        <v>25</v>
      </c>
      <c r="F188" s="11">
        <v>248.69</v>
      </c>
      <c r="G188" s="11">
        <v>540.61</v>
      </c>
      <c r="H188" s="11">
        <v>555.29999999999995</v>
      </c>
    </row>
    <row r="189" spans="1:8" s="4" customFormat="1" ht="78" customHeight="1">
      <c r="A189" s="6" t="s">
        <v>237</v>
      </c>
      <c r="B189" s="7"/>
      <c r="C189" s="15" t="s">
        <v>78</v>
      </c>
      <c r="D189" s="15" t="s">
        <v>97</v>
      </c>
      <c r="E189" s="15"/>
      <c r="F189" s="8">
        <f>F191</f>
        <v>11511.88</v>
      </c>
      <c r="G189" s="8">
        <f>G191</f>
        <v>300</v>
      </c>
      <c r="H189" s="8">
        <f>H191</f>
        <v>300</v>
      </c>
    </row>
    <row r="190" spans="1:8" s="4" customFormat="1" ht="15.6">
      <c r="A190" s="6" t="s">
        <v>137</v>
      </c>
      <c r="B190" s="7"/>
      <c r="C190" s="15" t="s">
        <v>78</v>
      </c>
      <c r="D190" s="15" t="s">
        <v>138</v>
      </c>
      <c r="E190" s="15"/>
      <c r="F190" s="8">
        <f>F191</f>
        <v>11511.88</v>
      </c>
      <c r="G190" s="8">
        <f t="shared" ref="G190:H191" si="59">G191</f>
        <v>300</v>
      </c>
      <c r="H190" s="8">
        <f t="shared" si="59"/>
        <v>300</v>
      </c>
    </row>
    <row r="191" spans="1:8" s="5" customFormat="1" ht="31.2">
      <c r="A191" s="86" t="s">
        <v>139</v>
      </c>
      <c r="B191" s="19"/>
      <c r="C191" s="23" t="s">
        <v>78</v>
      </c>
      <c r="D191" s="23" t="s">
        <v>127</v>
      </c>
      <c r="E191" s="23"/>
      <c r="F191" s="30">
        <f>F192</f>
        <v>11511.88</v>
      </c>
      <c r="G191" s="30">
        <f t="shared" si="59"/>
        <v>300</v>
      </c>
      <c r="H191" s="30">
        <f t="shared" si="59"/>
        <v>300</v>
      </c>
    </row>
    <row r="192" spans="1:8" s="4" customFormat="1" ht="31.2">
      <c r="A192" s="54" t="s">
        <v>238</v>
      </c>
      <c r="B192" s="7"/>
      <c r="C192" s="23" t="s">
        <v>78</v>
      </c>
      <c r="D192" s="23" t="s">
        <v>128</v>
      </c>
      <c r="E192" s="23"/>
      <c r="F192" s="30">
        <f>F193</f>
        <v>11511.88</v>
      </c>
      <c r="G192" s="30">
        <f>G193</f>
        <v>300</v>
      </c>
      <c r="H192" s="30">
        <f>H193</f>
        <v>300</v>
      </c>
    </row>
    <row r="193" spans="1:8" s="4" customFormat="1" ht="46.8">
      <c r="A193" s="113" t="s">
        <v>167</v>
      </c>
      <c r="B193" s="10"/>
      <c r="C193" s="12" t="s">
        <v>78</v>
      </c>
      <c r="D193" s="12" t="s">
        <v>128</v>
      </c>
      <c r="E193" s="12" t="s">
        <v>25</v>
      </c>
      <c r="F193" s="27">
        <v>11511.88</v>
      </c>
      <c r="G193" s="11">
        <v>300</v>
      </c>
      <c r="H193" s="11">
        <v>300</v>
      </c>
    </row>
    <row r="194" spans="1:8" s="4" customFormat="1" ht="113.4" customHeight="1">
      <c r="A194" s="54" t="s">
        <v>239</v>
      </c>
      <c r="B194" s="10"/>
      <c r="C194" s="15" t="s">
        <v>78</v>
      </c>
      <c r="D194" s="15" t="s">
        <v>180</v>
      </c>
      <c r="E194" s="12"/>
      <c r="F194" s="30">
        <f t="shared" ref="F194:H197" si="60">F195</f>
        <v>91.2</v>
      </c>
      <c r="G194" s="30">
        <f t="shared" si="60"/>
        <v>87</v>
      </c>
      <c r="H194" s="30">
        <f t="shared" si="60"/>
        <v>84</v>
      </c>
    </row>
    <row r="195" spans="1:8" s="3" customFormat="1" ht="15.6">
      <c r="A195" s="31" t="s">
        <v>179</v>
      </c>
      <c r="B195" s="7"/>
      <c r="C195" s="15" t="s">
        <v>78</v>
      </c>
      <c r="D195" s="118" t="s">
        <v>181</v>
      </c>
      <c r="E195" s="15"/>
      <c r="F195" s="30">
        <f t="shared" si="60"/>
        <v>91.2</v>
      </c>
      <c r="G195" s="30">
        <f t="shared" si="60"/>
        <v>87</v>
      </c>
      <c r="H195" s="30">
        <f t="shared" si="60"/>
        <v>84</v>
      </c>
    </row>
    <row r="196" spans="1:8" s="5" customFormat="1" ht="97.2" customHeight="1">
      <c r="A196" s="54" t="s">
        <v>240</v>
      </c>
      <c r="B196" s="42"/>
      <c r="C196" s="43" t="s">
        <v>78</v>
      </c>
      <c r="D196" s="48" t="s">
        <v>184</v>
      </c>
      <c r="E196" s="43"/>
      <c r="F196" s="30">
        <f t="shared" si="60"/>
        <v>91.2</v>
      </c>
      <c r="G196" s="30">
        <f t="shared" si="60"/>
        <v>87</v>
      </c>
      <c r="H196" s="30">
        <f t="shared" si="60"/>
        <v>84</v>
      </c>
    </row>
    <row r="197" spans="1:8" s="5" customFormat="1" ht="46.8">
      <c r="A197" s="26" t="s">
        <v>182</v>
      </c>
      <c r="B197" s="19"/>
      <c r="C197" s="23" t="s">
        <v>78</v>
      </c>
      <c r="D197" s="48" t="s">
        <v>183</v>
      </c>
      <c r="E197" s="23"/>
      <c r="F197" s="30">
        <f>F198</f>
        <v>91.2</v>
      </c>
      <c r="G197" s="30">
        <f t="shared" si="60"/>
        <v>87</v>
      </c>
      <c r="H197" s="30">
        <f t="shared" si="60"/>
        <v>84</v>
      </c>
    </row>
    <row r="198" spans="1:8" s="4" customFormat="1" ht="46.8">
      <c r="A198" s="113" t="s">
        <v>167</v>
      </c>
      <c r="B198" s="14"/>
      <c r="C198" s="94" t="s">
        <v>78</v>
      </c>
      <c r="D198" s="119" t="s">
        <v>183</v>
      </c>
      <c r="E198" s="32" t="s">
        <v>25</v>
      </c>
      <c r="F198" s="47">
        <v>91.2</v>
      </c>
      <c r="G198" s="24">
        <v>87</v>
      </c>
      <c r="H198" s="24">
        <v>84</v>
      </c>
    </row>
    <row r="199" spans="1:8" s="5" customFormat="1" ht="95.4" customHeight="1">
      <c r="A199" s="81" t="s">
        <v>241</v>
      </c>
      <c r="B199" s="42"/>
      <c r="C199" s="23" t="s">
        <v>78</v>
      </c>
      <c r="D199" s="48" t="s">
        <v>187</v>
      </c>
      <c r="E199" s="43"/>
      <c r="F199" s="30">
        <f t="shared" ref="F199:H202" si="61">F200</f>
        <v>1052.6300000000001</v>
      </c>
      <c r="G199" s="30">
        <f t="shared" si="61"/>
        <v>0</v>
      </c>
      <c r="H199" s="30">
        <f t="shared" si="61"/>
        <v>0</v>
      </c>
    </row>
    <row r="200" spans="1:8" s="5" customFormat="1" ht="15.6">
      <c r="A200" s="41" t="s">
        <v>47</v>
      </c>
      <c r="B200" s="42"/>
      <c r="C200" s="23" t="s">
        <v>78</v>
      </c>
      <c r="D200" s="48" t="s">
        <v>188</v>
      </c>
      <c r="E200" s="43"/>
      <c r="F200" s="30">
        <f t="shared" si="61"/>
        <v>1052.6300000000001</v>
      </c>
      <c r="G200" s="30">
        <f t="shared" si="61"/>
        <v>0</v>
      </c>
      <c r="H200" s="30">
        <f t="shared" si="61"/>
        <v>0</v>
      </c>
    </row>
    <row r="201" spans="1:8" s="5" customFormat="1" ht="66" customHeight="1">
      <c r="A201" s="54" t="s">
        <v>242</v>
      </c>
      <c r="B201" s="42"/>
      <c r="C201" s="23" t="s">
        <v>78</v>
      </c>
      <c r="D201" s="48" t="s">
        <v>189</v>
      </c>
      <c r="E201" s="43"/>
      <c r="F201" s="30">
        <f t="shared" si="61"/>
        <v>1052.6300000000001</v>
      </c>
      <c r="G201" s="30">
        <f t="shared" si="61"/>
        <v>0</v>
      </c>
      <c r="H201" s="30">
        <f t="shared" si="61"/>
        <v>0</v>
      </c>
    </row>
    <row r="202" spans="1:8" s="5" customFormat="1" ht="46.2" customHeight="1">
      <c r="A202" s="41" t="s">
        <v>185</v>
      </c>
      <c r="B202" s="42"/>
      <c r="C202" s="23" t="s">
        <v>78</v>
      </c>
      <c r="D202" s="48" t="s">
        <v>186</v>
      </c>
      <c r="E202" s="43"/>
      <c r="F202" s="30">
        <f>F203</f>
        <v>1052.6300000000001</v>
      </c>
      <c r="G202" s="30">
        <f t="shared" si="61"/>
        <v>0</v>
      </c>
      <c r="H202" s="30">
        <f t="shared" si="61"/>
        <v>0</v>
      </c>
    </row>
    <row r="203" spans="1:8" s="4" customFormat="1" ht="46.8">
      <c r="A203" s="113" t="s">
        <v>167</v>
      </c>
      <c r="B203" s="14"/>
      <c r="C203" s="94" t="s">
        <v>78</v>
      </c>
      <c r="D203" s="119" t="s">
        <v>186</v>
      </c>
      <c r="E203" s="32" t="s">
        <v>25</v>
      </c>
      <c r="F203" s="47">
        <v>1052.6300000000001</v>
      </c>
      <c r="G203" s="24">
        <v>0</v>
      </c>
      <c r="H203" s="24">
        <v>0</v>
      </c>
    </row>
    <row r="204" spans="1:8" s="173" customFormat="1" ht="34.200000000000003" customHeight="1">
      <c r="A204" s="190" t="s">
        <v>52</v>
      </c>
      <c r="B204" s="170"/>
      <c r="C204" s="171" t="s">
        <v>78</v>
      </c>
      <c r="D204" s="171" t="s">
        <v>40</v>
      </c>
      <c r="E204" s="171"/>
      <c r="F204" s="172">
        <f>F205</f>
        <v>3447.58</v>
      </c>
      <c r="G204" s="172">
        <f t="shared" ref="G204:H205" si="62">G205</f>
        <v>10.199999999999999</v>
      </c>
      <c r="H204" s="172">
        <f t="shared" si="62"/>
        <v>22.2</v>
      </c>
    </row>
    <row r="205" spans="1:8" s="5" customFormat="1" ht="15.6">
      <c r="A205" s="9" t="s">
        <v>21</v>
      </c>
      <c r="B205" s="19"/>
      <c r="C205" s="23" t="s">
        <v>78</v>
      </c>
      <c r="D205" s="23" t="s">
        <v>53</v>
      </c>
      <c r="E205" s="23"/>
      <c r="F205" s="30">
        <f>F206</f>
        <v>3447.58</v>
      </c>
      <c r="G205" s="30">
        <f t="shared" si="62"/>
        <v>10.199999999999999</v>
      </c>
      <c r="H205" s="30">
        <f t="shared" si="62"/>
        <v>22.2</v>
      </c>
    </row>
    <row r="206" spans="1:8" s="5" customFormat="1" ht="15.6">
      <c r="A206" s="9" t="s">
        <v>21</v>
      </c>
      <c r="B206" s="19"/>
      <c r="C206" s="23" t="s">
        <v>78</v>
      </c>
      <c r="D206" s="23" t="s">
        <v>54</v>
      </c>
      <c r="E206" s="23"/>
      <c r="F206" s="30">
        <f>F207+F212+F214+F216+F218</f>
        <v>3447.58</v>
      </c>
      <c r="G206" s="30">
        <f t="shared" ref="G206:H206" si="63">G207+G218</f>
        <v>10.199999999999999</v>
      </c>
      <c r="H206" s="30">
        <f t="shared" si="63"/>
        <v>22.2</v>
      </c>
    </row>
    <row r="207" spans="1:8" s="5" customFormat="1" ht="35.4" customHeight="1">
      <c r="A207" s="18" t="s">
        <v>98</v>
      </c>
      <c r="B207" s="19"/>
      <c r="C207" s="23" t="s">
        <v>78</v>
      </c>
      <c r="D207" s="23" t="s">
        <v>99</v>
      </c>
      <c r="E207" s="23"/>
      <c r="F207" s="30">
        <f>F208+F210</f>
        <v>2937.1099999999997</v>
      </c>
      <c r="G207" s="30">
        <f t="shared" ref="G207:H207" si="64">G208+G210+G214+G216</f>
        <v>10.199999999999999</v>
      </c>
      <c r="H207" s="30">
        <f t="shared" si="64"/>
        <v>22.2</v>
      </c>
    </row>
    <row r="208" spans="1:8" s="5" customFormat="1" ht="15.6">
      <c r="A208" s="41" t="s">
        <v>157</v>
      </c>
      <c r="B208" s="19"/>
      <c r="C208" s="23" t="s">
        <v>78</v>
      </c>
      <c r="D208" s="23" t="s">
        <v>99</v>
      </c>
      <c r="E208" s="23"/>
      <c r="F208" s="30">
        <f>F209</f>
        <v>1387.11</v>
      </c>
      <c r="G208" s="30">
        <f t="shared" ref="G208:H208" si="65">G209</f>
        <v>0</v>
      </c>
      <c r="H208" s="30">
        <f t="shared" si="65"/>
        <v>12</v>
      </c>
    </row>
    <row r="209" spans="1:8" s="179" customFormat="1" ht="46.8">
      <c r="A209" s="191" t="s">
        <v>167</v>
      </c>
      <c r="B209" s="181"/>
      <c r="C209" s="176" t="s">
        <v>78</v>
      </c>
      <c r="D209" s="176" t="s">
        <v>99</v>
      </c>
      <c r="E209" s="176" t="s">
        <v>25</v>
      </c>
      <c r="F209" s="192">
        <v>1387.11</v>
      </c>
      <c r="G209" s="182">
        <v>0</v>
      </c>
      <c r="H209" s="182">
        <v>12</v>
      </c>
    </row>
    <row r="210" spans="1:8" s="4" customFormat="1" ht="15.6">
      <c r="A210" s="41" t="s">
        <v>192</v>
      </c>
      <c r="B210" s="14"/>
      <c r="C210" s="23" t="s">
        <v>78</v>
      </c>
      <c r="D210" s="23" t="s">
        <v>99</v>
      </c>
      <c r="E210" s="43"/>
      <c r="F210" s="30">
        <f>F211</f>
        <v>1550</v>
      </c>
      <c r="G210" s="30">
        <f t="shared" ref="F210:H218" si="66">G211</f>
        <v>0</v>
      </c>
      <c r="H210" s="30">
        <f t="shared" si="66"/>
        <v>0</v>
      </c>
    </row>
    <row r="211" spans="1:8" s="4" customFormat="1" ht="46.8">
      <c r="A211" s="113" t="s">
        <v>167</v>
      </c>
      <c r="B211" s="14"/>
      <c r="C211" s="32" t="s">
        <v>78</v>
      </c>
      <c r="D211" s="12" t="s">
        <v>99</v>
      </c>
      <c r="E211" s="32" t="s">
        <v>25</v>
      </c>
      <c r="F211" s="47">
        <v>1550</v>
      </c>
      <c r="G211" s="24">
        <v>0</v>
      </c>
      <c r="H211" s="24">
        <v>0</v>
      </c>
    </row>
    <row r="212" spans="1:8" s="62" customFormat="1" ht="31.2">
      <c r="A212" s="96" t="s">
        <v>248</v>
      </c>
      <c r="B212" s="60"/>
      <c r="C212" s="97" t="s">
        <v>78</v>
      </c>
      <c r="D212" s="48" t="s">
        <v>249</v>
      </c>
      <c r="E212" s="57"/>
      <c r="F212" s="33">
        <f t="shared" ref="F212:H212" si="67">SUM(F213)</f>
        <v>138</v>
      </c>
      <c r="G212" s="33">
        <f t="shared" si="67"/>
        <v>0</v>
      </c>
      <c r="H212" s="33">
        <f t="shared" si="67"/>
        <v>0</v>
      </c>
    </row>
    <row r="213" spans="1:8" s="62" customFormat="1" ht="46.8">
      <c r="A213" s="113" t="s">
        <v>167</v>
      </c>
      <c r="B213" s="60"/>
      <c r="C213" s="98" t="s">
        <v>78</v>
      </c>
      <c r="D213" s="61" t="s">
        <v>249</v>
      </c>
      <c r="E213" s="60">
        <v>200</v>
      </c>
      <c r="F213" s="13">
        <v>138</v>
      </c>
      <c r="G213" s="13">
        <v>0</v>
      </c>
      <c r="H213" s="13">
        <v>0</v>
      </c>
    </row>
    <row r="214" spans="1:8" s="5" customFormat="1" ht="15.6">
      <c r="A214" s="41" t="s">
        <v>193</v>
      </c>
      <c r="B214" s="42"/>
      <c r="C214" s="23" t="s">
        <v>78</v>
      </c>
      <c r="D214" s="23" t="s">
        <v>99</v>
      </c>
      <c r="E214" s="23"/>
      <c r="F214" s="30">
        <f t="shared" si="66"/>
        <v>0</v>
      </c>
      <c r="G214" s="30">
        <f t="shared" si="66"/>
        <v>4</v>
      </c>
      <c r="H214" s="30">
        <f t="shared" si="66"/>
        <v>4</v>
      </c>
    </row>
    <row r="215" spans="1:8" s="4" customFormat="1" ht="15.6">
      <c r="A215" s="25" t="s">
        <v>261</v>
      </c>
      <c r="B215" s="14"/>
      <c r="C215" s="32" t="s">
        <v>78</v>
      </c>
      <c r="D215" s="12" t="s">
        <v>99</v>
      </c>
      <c r="E215" s="32" t="s">
        <v>43</v>
      </c>
      <c r="F215" s="47">
        <v>0</v>
      </c>
      <c r="G215" s="24">
        <v>4</v>
      </c>
      <c r="H215" s="24">
        <v>4</v>
      </c>
    </row>
    <row r="216" spans="1:8" s="4" customFormat="1" ht="15.6">
      <c r="A216" s="90" t="s">
        <v>265</v>
      </c>
      <c r="B216" s="10"/>
      <c r="C216" s="23" t="s">
        <v>78</v>
      </c>
      <c r="D216" s="23" t="s">
        <v>99</v>
      </c>
      <c r="E216" s="23"/>
      <c r="F216" s="30">
        <f t="shared" si="66"/>
        <v>30</v>
      </c>
      <c r="G216" s="30">
        <f t="shared" si="66"/>
        <v>6.2</v>
      </c>
      <c r="H216" s="30">
        <f t="shared" si="66"/>
        <v>6.2</v>
      </c>
    </row>
    <row r="217" spans="1:8" s="179" customFormat="1" ht="15.6">
      <c r="A217" s="188" t="s">
        <v>261</v>
      </c>
      <c r="B217" s="175"/>
      <c r="C217" s="177" t="s">
        <v>78</v>
      </c>
      <c r="D217" s="176" t="s">
        <v>99</v>
      </c>
      <c r="E217" s="177" t="s">
        <v>43</v>
      </c>
      <c r="F217" s="189">
        <v>30</v>
      </c>
      <c r="G217" s="178">
        <v>6.2</v>
      </c>
      <c r="H217" s="178">
        <v>6.2</v>
      </c>
    </row>
    <row r="218" spans="1:8" s="4" customFormat="1" ht="31.8" customHeight="1">
      <c r="A218" s="41" t="s">
        <v>191</v>
      </c>
      <c r="B218" s="14"/>
      <c r="C218" s="23" t="s">
        <v>78</v>
      </c>
      <c r="D218" s="43" t="s">
        <v>190</v>
      </c>
      <c r="E218" s="32"/>
      <c r="F218" s="30">
        <f t="shared" si="66"/>
        <v>342.47</v>
      </c>
      <c r="G218" s="30">
        <f t="shared" si="66"/>
        <v>0</v>
      </c>
      <c r="H218" s="30">
        <f t="shared" si="66"/>
        <v>0</v>
      </c>
    </row>
    <row r="219" spans="1:8" s="4" customFormat="1" ht="46.8">
      <c r="A219" s="113" t="s">
        <v>167</v>
      </c>
      <c r="B219" s="14"/>
      <c r="C219" s="32" t="s">
        <v>78</v>
      </c>
      <c r="D219" s="12" t="s">
        <v>190</v>
      </c>
      <c r="E219" s="32" t="s">
        <v>25</v>
      </c>
      <c r="F219" s="71">
        <v>342.47</v>
      </c>
      <c r="G219" s="24">
        <v>0</v>
      </c>
      <c r="H219" s="24">
        <v>0</v>
      </c>
    </row>
    <row r="220" spans="1:8" s="5" customFormat="1" ht="15.6">
      <c r="A220" s="41" t="s">
        <v>194</v>
      </c>
      <c r="B220" s="42"/>
      <c r="C220" s="43" t="s">
        <v>196</v>
      </c>
      <c r="D220" s="43"/>
      <c r="E220" s="43"/>
      <c r="F220" s="30">
        <f t="shared" ref="F220:H221" si="68">F222</f>
        <v>80</v>
      </c>
      <c r="G220" s="30">
        <f t="shared" si="68"/>
        <v>0</v>
      </c>
      <c r="H220" s="30">
        <f t="shared" si="68"/>
        <v>0</v>
      </c>
    </row>
    <row r="221" spans="1:8" s="5" customFormat="1" ht="15.6">
      <c r="A221" s="87" t="s">
        <v>195</v>
      </c>
      <c r="B221" s="42"/>
      <c r="C221" s="43" t="s">
        <v>196</v>
      </c>
      <c r="D221" s="43" t="s">
        <v>158</v>
      </c>
      <c r="E221" s="43"/>
      <c r="F221" s="30">
        <f t="shared" si="68"/>
        <v>80</v>
      </c>
      <c r="G221" s="30">
        <f t="shared" si="68"/>
        <v>0</v>
      </c>
      <c r="H221" s="30">
        <f t="shared" si="68"/>
        <v>0</v>
      </c>
    </row>
    <row r="222" spans="1:8" s="5" customFormat="1" ht="60.6" customHeight="1">
      <c r="A222" s="68" t="s">
        <v>243</v>
      </c>
      <c r="B222" s="42"/>
      <c r="C222" s="43" t="s">
        <v>196</v>
      </c>
      <c r="D222" s="15" t="s">
        <v>105</v>
      </c>
      <c r="E222" s="43"/>
      <c r="F222" s="30">
        <f t="shared" ref="F222:H225" si="69">F223</f>
        <v>80</v>
      </c>
      <c r="G222" s="30">
        <f t="shared" si="69"/>
        <v>0</v>
      </c>
      <c r="H222" s="30">
        <f t="shared" si="69"/>
        <v>0</v>
      </c>
    </row>
    <row r="223" spans="1:8" s="4" customFormat="1" ht="15.6">
      <c r="A223" s="41" t="s">
        <v>47</v>
      </c>
      <c r="B223" s="14"/>
      <c r="C223" s="43" t="s">
        <v>196</v>
      </c>
      <c r="D223" s="15" t="s">
        <v>197</v>
      </c>
      <c r="E223" s="32"/>
      <c r="F223" s="30">
        <f t="shared" si="69"/>
        <v>80</v>
      </c>
      <c r="G223" s="30">
        <f t="shared" si="69"/>
        <v>0</v>
      </c>
      <c r="H223" s="30">
        <f t="shared" si="69"/>
        <v>0</v>
      </c>
    </row>
    <row r="224" spans="1:8" s="121" customFormat="1" ht="78" customHeight="1">
      <c r="A224" s="87" t="s">
        <v>198</v>
      </c>
      <c r="B224" s="120"/>
      <c r="C224" s="43" t="s">
        <v>196</v>
      </c>
      <c r="D224" s="15" t="s">
        <v>106</v>
      </c>
      <c r="E224" s="120"/>
      <c r="F224" s="30">
        <f t="shared" si="69"/>
        <v>80</v>
      </c>
      <c r="G224" s="30">
        <f t="shared" si="69"/>
        <v>0</v>
      </c>
      <c r="H224" s="30">
        <f t="shared" si="69"/>
        <v>0</v>
      </c>
    </row>
    <row r="225" spans="1:8" s="4" customFormat="1" ht="48" customHeight="1">
      <c r="A225" s="87" t="s">
        <v>199</v>
      </c>
      <c r="B225" s="14"/>
      <c r="C225" s="43" t="s">
        <v>196</v>
      </c>
      <c r="D225" s="43" t="s">
        <v>200</v>
      </c>
      <c r="E225" s="32"/>
      <c r="F225" s="30">
        <f t="shared" si="69"/>
        <v>80</v>
      </c>
      <c r="G225" s="30">
        <f t="shared" si="69"/>
        <v>0</v>
      </c>
      <c r="H225" s="30">
        <f t="shared" si="69"/>
        <v>0</v>
      </c>
    </row>
    <row r="226" spans="1:8" s="4" customFormat="1" ht="47.4" customHeight="1">
      <c r="A226" s="25" t="s">
        <v>263</v>
      </c>
      <c r="B226" s="14"/>
      <c r="C226" s="44" t="s">
        <v>196</v>
      </c>
      <c r="D226" s="44" t="s">
        <v>200</v>
      </c>
      <c r="E226" s="32" t="s">
        <v>100</v>
      </c>
      <c r="F226" s="71">
        <v>80</v>
      </c>
      <c r="G226" s="24">
        <v>0</v>
      </c>
      <c r="H226" s="24">
        <v>0</v>
      </c>
    </row>
    <row r="227" spans="1:8" s="3" customFormat="1" ht="15.6">
      <c r="A227" s="20" t="s">
        <v>101</v>
      </c>
      <c r="B227" s="7"/>
      <c r="C227" s="15" t="s">
        <v>102</v>
      </c>
      <c r="D227" s="15"/>
      <c r="E227" s="15"/>
      <c r="F227" s="8">
        <f t="shared" ref="F227:H228" si="70">F228</f>
        <v>10427.840000000002</v>
      </c>
      <c r="G227" s="8">
        <f t="shared" si="70"/>
        <v>904.9</v>
      </c>
      <c r="H227" s="8">
        <f t="shared" si="70"/>
        <v>804.9</v>
      </c>
    </row>
    <row r="228" spans="1:8" s="3" customFormat="1" ht="15.6">
      <c r="A228" s="88" t="s">
        <v>103</v>
      </c>
      <c r="B228" s="7"/>
      <c r="C228" s="15" t="s">
        <v>104</v>
      </c>
      <c r="D228" s="43" t="s">
        <v>158</v>
      </c>
      <c r="E228" s="15"/>
      <c r="F228" s="8">
        <f t="shared" si="70"/>
        <v>10427.840000000002</v>
      </c>
      <c r="G228" s="8">
        <f t="shared" si="70"/>
        <v>904.9</v>
      </c>
      <c r="H228" s="8">
        <f t="shared" si="70"/>
        <v>804.9</v>
      </c>
    </row>
    <row r="229" spans="1:8" s="3" customFormat="1" ht="78">
      <c r="A229" s="68" t="s">
        <v>243</v>
      </c>
      <c r="B229" s="7"/>
      <c r="C229" s="15" t="s">
        <v>104</v>
      </c>
      <c r="D229" s="15" t="s">
        <v>105</v>
      </c>
      <c r="E229" s="15"/>
      <c r="F229" s="8">
        <f>F230</f>
        <v>10427.840000000002</v>
      </c>
      <c r="G229" s="8">
        <f t="shared" ref="G229:H230" si="71">G230</f>
        <v>904.9</v>
      </c>
      <c r="H229" s="8">
        <f t="shared" si="71"/>
        <v>804.9</v>
      </c>
    </row>
    <row r="230" spans="1:8" s="122" customFormat="1" ht="15.6">
      <c r="A230" s="26" t="s">
        <v>144</v>
      </c>
      <c r="B230" s="16"/>
      <c r="C230" s="23" t="s">
        <v>104</v>
      </c>
      <c r="D230" s="23" t="s">
        <v>197</v>
      </c>
      <c r="E230" s="23"/>
      <c r="F230" s="8">
        <f>F231</f>
        <v>10427.840000000002</v>
      </c>
      <c r="G230" s="8">
        <f t="shared" si="71"/>
        <v>904.9</v>
      </c>
      <c r="H230" s="8">
        <f t="shared" si="71"/>
        <v>804.9</v>
      </c>
    </row>
    <row r="231" spans="1:8" s="5" customFormat="1" ht="66" customHeight="1">
      <c r="A231" s="89" t="s">
        <v>141</v>
      </c>
      <c r="B231" s="19"/>
      <c r="C231" s="23" t="s">
        <v>104</v>
      </c>
      <c r="D231" s="23" t="s">
        <v>106</v>
      </c>
      <c r="E231" s="23"/>
      <c r="F231" s="30">
        <f>F232+F234+F237+F238</f>
        <v>10427.840000000002</v>
      </c>
      <c r="G231" s="30">
        <f>G232+G234+G238</f>
        <v>904.9</v>
      </c>
      <c r="H231" s="30">
        <f>H232+H234+H238</f>
        <v>804.9</v>
      </c>
    </row>
    <row r="232" spans="1:8" s="3" customFormat="1" ht="48.6" customHeight="1">
      <c r="A232" s="68" t="s">
        <v>244</v>
      </c>
      <c r="B232" s="19"/>
      <c r="C232" s="94"/>
      <c r="D232" s="23" t="s">
        <v>107</v>
      </c>
      <c r="E232" s="94"/>
      <c r="F232" s="30">
        <f t="shared" ref="F232:H238" si="72">F233</f>
        <v>580.95000000000005</v>
      </c>
      <c r="G232" s="30">
        <f t="shared" si="72"/>
        <v>245.1</v>
      </c>
      <c r="H232" s="30">
        <f t="shared" si="72"/>
        <v>95.1</v>
      </c>
    </row>
    <row r="233" spans="1:8" s="4" customFormat="1" ht="46.8">
      <c r="A233" s="25" t="s">
        <v>263</v>
      </c>
      <c r="B233" s="10" t="s">
        <v>108</v>
      </c>
      <c r="C233" s="12" t="s">
        <v>104</v>
      </c>
      <c r="D233" s="12" t="s">
        <v>107</v>
      </c>
      <c r="E233" s="12" t="s">
        <v>100</v>
      </c>
      <c r="F233" s="95">
        <v>580.95000000000005</v>
      </c>
      <c r="G233" s="95">
        <v>245.1</v>
      </c>
      <c r="H233" s="95">
        <v>95.1</v>
      </c>
    </row>
    <row r="234" spans="1:8" s="5" customFormat="1" ht="62.4">
      <c r="A234" s="90" t="s">
        <v>209</v>
      </c>
      <c r="B234" s="19"/>
      <c r="C234" s="23" t="s">
        <v>104</v>
      </c>
      <c r="D234" s="23" t="s">
        <v>208</v>
      </c>
      <c r="E234" s="23"/>
      <c r="F234" s="30">
        <f t="shared" si="72"/>
        <v>7761.35</v>
      </c>
      <c r="G234" s="30">
        <f t="shared" si="72"/>
        <v>0</v>
      </c>
      <c r="H234" s="30">
        <f t="shared" si="72"/>
        <v>0</v>
      </c>
    </row>
    <row r="235" spans="1:8" s="4" customFormat="1" ht="52.8" customHeight="1">
      <c r="A235" s="25" t="s">
        <v>263</v>
      </c>
      <c r="B235" s="14"/>
      <c r="C235" s="12" t="s">
        <v>104</v>
      </c>
      <c r="D235" s="32" t="s">
        <v>208</v>
      </c>
      <c r="E235" s="12" t="s">
        <v>100</v>
      </c>
      <c r="F235" s="105">
        <v>7761.35</v>
      </c>
      <c r="G235" s="105">
        <v>0</v>
      </c>
      <c r="H235" s="105">
        <v>0</v>
      </c>
    </row>
    <row r="236" spans="1:8" s="4" customFormat="1" ht="52.8" customHeight="1">
      <c r="A236" s="140" t="s">
        <v>271</v>
      </c>
      <c r="B236" s="14"/>
      <c r="C236" s="97" t="s">
        <v>104</v>
      </c>
      <c r="D236" s="48" t="s">
        <v>270</v>
      </c>
      <c r="E236" s="57">
        <v>600</v>
      </c>
      <c r="F236" s="57">
        <v>235.34</v>
      </c>
      <c r="G236" s="141">
        <v>0</v>
      </c>
      <c r="H236" s="141">
        <v>0</v>
      </c>
    </row>
    <row r="237" spans="1:8" s="62" customFormat="1" ht="38.4" customHeight="1">
      <c r="A237" s="157" t="s">
        <v>272</v>
      </c>
      <c r="B237" s="60"/>
      <c r="C237" s="98" t="s">
        <v>104</v>
      </c>
      <c r="D237" s="61" t="s">
        <v>270</v>
      </c>
      <c r="E237" s="60">
        <v>600</v>
      </c>
      <c r="F237" s="60">
        <v>235.34</v>
      </c>
      <c r="G237" s="158">
        <v>0</v>
      </c>
      <c r="H237" s="158">
        <v>0</v>
      </c>
    </row>
    <row r="238" spans="1:8" s="5" customFormat="1" ht="113.4" customHeight="1">
      <c r="A238" s="84" t="s">
        <v>245</v>
      </c>
      <c r="B238" s="42"/>
      <c r="C238" s="23" t="s">
        <v>104</v>
      </c>
      <c r="D238" s="43" t="s">
        <v>109</v>
      </c>
      <c r="E238" s="43"/>
      <c r="F238" s="30">
        <f t="shared" si="72"/>
        <v>1850.2</v>
      </c>
      <c r="G238" s="30">
        <f t="shared" si="72"/>
        <v>659.8</v>
      </c>
      <c r="H238" s="30">
        <f t="shared" si="72"/>
        <v>709.8</v>
      </c>
    </row>
    <row r="239" spans="1:8" s="4" customFormat="1" ht="51" customHeight="1">
      <c r="A239" s="25" t="s">
        <v>263</v>
      </c>
      <c r="B239" s="14"/>
      <c r="C239" s="12" t="s">
        <v>104</v>
      </c>
      <c r="D239" s="32" t="s">
        <v>109</v>
      </c>
      <c r="E239" s="32" t="s">
        <v>100</v>
      </c>
      <c r="F239" s="105">
        <v>1850.2</v>
      </c>
      <c r="G239" s="105">
        <v>659.8</v>
      </c>
      <c r="H239" s="105">
        <v>709.8</v>
      </c>
    </row>
    <row r="240" spans="1:8" s="4" customFormat="1" ht="15.6">
      <c r="A240" s="20" t="s">
        <v>110</v>
      </c>
      <c r="B240" s="7"/>
      <c r="C240" s="15" t="s">
        <v>111</v>
      </c>
      <c r="D240" s="15"/>
      <c r="E240" s="15"/>
      <c r="F240" s="8">
        <f>F241+F247</f>
        <v>4470.49</v>
      </c>
      <c r="G240" s="8">
        <f>G241+G247</f>
        <v>3498.51</v>
      </c>
      <c r="H240" s="8">
        <f>H241+H247</f>
        <v>949.4</v>
      </c>
    </row>
    <row r="241" spans="1:8" s="4" customFormat="1" ht="15.6">
      <c r="A241" s="91" t="s">
        <v>112</v>
      </c>
      <c r="B241" s="7"/>
      <c r="C241" s="15" t="s">
        <v>113</v>
      </c>
      <c r="D241" s="23" t="s">
        <v>158</v>
      </c>
      <c r="E241" s="15"/>
      <c r="F241" s="8">
        <f>F244</f>
        <v>1492.7</v>
      </c>
      <c r="G241" s="8">
        <f>G244</f>
        <v>948.5</v>
      </c>
      <c r="H241" s="8">
        <f>H244</f>
        <v>949.4</v>
      </c>
    </row>
    <row r="242" spans="1:8" s="4" customFormat="1" ht="35.4" customHeight="1">
      <c r="A242" s="18" t="s">
        <v>52</v>
      </c>
      <c r="B242" s="7"/>
      <c r="C242" s="15" t="s">
        <v>113</v>
      </c>
      <c r="D242" s="15" t="s">
        <v>40</v>
      </c>
      <c r="E242" s="15"/>
      <c r="F242" s="8">
        <f>F244</f>
        <v>1492.7</v>
      </c>
      <c r="G242" s="8">
        <f>G244</f>
        <v>948.5</v>
      </c>
      <c r="H242" s="8">
        <f>H244</f>
        <v>949.4</v>
      </c>
    </row>
    <row r="243" spans="1:8" s="4" customFormat="1" ht="15.6">
      <c r="A243" s="9" t="s">
        <v>21</v>
      </c>
      <c r="B243" s="19"/>
      <c r="C243" s="23" t="s">
        <v>113</v>
      </c>
      <c r="D243" s="23" t="s">
        <v>53</v>
      </c>
      <c r="E243" s="23"/>
      <c r="F243" s="30">
        <f>F244</f>
        <v>1492.7</v>
      </c>
      <c r="G243" s="30">
        <f t="shared" ref="G243:H243" si="73">G244</f>
        <v>948.5</v>
      </c>
      <c r="H243" s="30">
        <f t="shared" si="73"/>
        <v>949.4</v>
      </c>
    </row>
    <row r="244" spans="1:8" s="4" customFormat="1" ht="31.2">
      <c r="A244" s="18" t="s">
        <v>114</v>
      </c>
      <c r="B244" s="19"/>
      <c r="C244" s="23" t="s">
        <v>113</v>
      </c>
      <c r="D244" s="23" t="s">
        <v>54</v>
      </c>
      <c r="E244" s="23"/>
      <c r="F244" s="30">
        <f>F245</f>
        <v>1492.7</v>
      </c>
      <c r="G244" s="30">
        <f>G245</f>
        <v>948.5</v>
      </c>
      <c r="H244" s="30">
        <f>H245</f>
        <v>949.4</v>
      </c>
    </row>
    <row r="245" spans="1:8" s="4" customFormat="1" ht="33" customHeight="1">
      <c r="A245" s="69" t="s">
        <v>264</v>
      </c>
      <c r="B245" s="10"/>
      <c r="C245" s="12" t="s">
        <v>113</v>
      </c>
      <c r="D245" s="12" t="s">
        <v>115</v>
      </c>
      <c r="E245" s="12" t="s">
        <v>116</v>
      </c>
      <c r="F245" s="11">
        <v>1492.7</v>
      </c>
      <c r="G245" s="11">
        <v>948.5</v>
      </c>
      <c r="H245" s="11">
        <v>949.4</v>
      </c>
    </row>
    <row r="246" spans="1:8" s="4" customFormat="1" ht="15.6">
      <c r="A246" s="20" t="s">
        <v>212</v>
      </c>
      <c r="B246" s="7"/>
      <c r="C246" s="15" t="s">
        <v>117</v>
      </c>
      <c r="D246" s="23"/>
      <c r="E246" s="15"/>
      <c r="F246" s="8">
        <f t="shared" ref="F246:H247" si="74">F247</f>
        <v>2977.79</v>
      </c>
      <c r="G246" s="8">
        <f t="shared" si="74"/>
        <v>2550.0100000000002</v>
      </c>
      <c r="H246" s="8">
        <f t="shared" si="74"/>
        <v>0</v>
      </c>
    </row>
    <row r="247" spans="1:8" s="4" customFormat="1" ht="15.6">
      <c r="A247" s="20" t="s">
        <v>212</v>
      </c>
      <c r="B247" s="7"/>
      <c r="C247" s="15" t="s">
        <v>117</v>
      </c>
      <c r="D247" s="23" t="s">
        <v>158</v>
      </c>
      <c r="E247" s="15"/>
      <c r="F247" s="8">
        <f t="shared" si="74"/>
        <v>2977.79</v>
      </c>
      <c r="G247" s="8">
        <f t="shared" si="74"/>
        <v>2550.0100000000002</v>
      </c>
      <c r="H247" s="8">
        <f t="shared" si="74"/>
        <v>0</v>
      </c>
    </row>
    <row r="248" spans="1:8" s="4" customFormat="1" ht="71.400000000000006" customHeight="1">
      <c r="A248" s="81" t="s">
        <v>246</v>
      </c>
      <c r="B248" s="7"/>
      <c r="C248" s="23" t="s">
        <v>117</v>
      </c>
      <c r="D248" s="23" t="s">
        <v>151</v>
      </c>
      <c r="E248" s="23"/>
      <c r="F248" s="30">
        <f t="shared" ref="F248:H251" si="75">F249</f>
        <v>2977.79</v>
      </c>
      <c r="G248" s="30">
        <f t="shared" si="75"/>
        <v>2550.0100000000002</v>
      </c>
      <c r="H248" s="30">
        <f t="shared" si="75"/>
        <v>0</v>
      </c>
    </row>
    <row r="249" spans="1:8" s="4" customFormat="1" ht="18" customHeight="1">
      <c r="A249" s="54" t="s">
        <v>160</v>
      </c>
      <c r="B249" s="50"/>
      <c r="C249" s="23" t="s">
        <v>117</v>
      </c>
      <c r="D249" s="23" t="s">
        <v>150</v>
      </c>
      <c r="E249" s="43"/>
      <c r="F249" s="30">
        <f t="shared" si="75"/>
        <v>2977.79</v>
      </c>
      <c r="G249" s="30">
        <f t="shared" si="75"/>
        <v>2550.0100000000002</v>
      </c>
      <c r="H249" s="30">
        <f t="shared" si="75"/>
        <v>0</v>
      </c>
    </row>
    <row r="250" spans="1:8" s="4" customFormat="1" ht="48.6" customHeight="1">
      <c r="A250" s="53" t="s">
        <v>211</v>
      </c>
      <c r="B250" s="7"/>
      <c r="C250" s="23" t="s">
        <v>117</v>
      </c>
      <c r="D250" s="23" t="s">
        <v>149</v>
      </c>
      <c r="E250" s="23"/>
      <c r="F250" s="30">
        <f t="shared" si="75"/>
        <v>2977.79</v>
      </c>
      <c r="G250" s="30">
        <f t="shared" si="75"/>
        <v>2550.0100000000002</v>
      </c>
      <c r="H250" s="30">
        <f t="shared" si="75"/>
        <v>0</v>
      </c>
    </row>
    <row r="251" spans="1:8" s="5" customFormat="1" ht="34.799999999999997" customHeight="1">
      <c r="A251" s="18" t="s">
        <v>142</v>
      </c>
      <c r="B251" s="19"/>
      <c r="C251" s="23" t="s">
        <v>117</v>
      </c>
      <c r="D251" s="23" t="s">
        <v>148</v>
      </c>
      <c r="E251" s="23"/>
      <c r="F251" s="30">
        <f>F252</f>
        <v>2977.79</v>
      </c>
      <c r="G251" s="30">
        <f t="shared" si="75"/>
        <v>2550.0100000000002</v>
      </c>
      <c r="H251" s="30">
        <f t="shared" si="75"/>
        <v>0</v>
      </c>
    </row>
    <row r="252" spans="1:8" s="4" customFormat="1" ht="30" customHeight="1">
      <c r="A252" s="69" t="s">
        <v>264</v>
      </c>
      <c r="B252" s="14"/>
      <c r="C252" s="94" t="s">
        <v>117</v>
      </c>
      <c r="D252" s="94" t="s">
        <v>148</v>
      </c>
      <c r="E252" s="32" t="s">
        <v>116</v>
      </c>
      <c r="F252" s="24">
        <v>2977.79</v>
      </c>
      <c r="G252" s="24">
        <v>2550.0100000000002</v>
      </c>
      <c r="H252" s="24">
        <v>0</v>
      </c>
    </row>
    <row r="253" spans="1:8" s="4" customFormat="1" ht="15.6">
      <c r="A253" s="20" t="s">
        <v>118</v>
      </c>
      <c r="B253" s="7"/>
      <c r="C253" s="15" t="s">
        <v>119</v>
      </c>
      <c r="D253" s="15"/>
      <c r="E253" s="15"/>
      <c r="F253" s="8">
        <f>F255</f>
        <v>3122.33</v>
      </c>
      <c r="G253" s="8">
        <f t="shared" ref="G253:H254" si="76">G255</f>
        <v>900</v>
      </c>
      <c r="H253" s="8">
        <f t="shared" si="76"/>
        <v>700</v>
      </c>
    </row>
    <row r="254" spans="1:8" s="4" customFormat="1" ht="15.6">
      <c r="A254" s="88" t="s">
        <v>120</v>
      </c>
      <c r="B254" s="7"/>
      <c r="C254" s="15" t="s">
        <v>121</v>
      </c>
      <c r="D254" s="23" t="s">
        <v>158</v>
      </c>
      <c r="E254" s="15"/>
      <c r="F254" s="8">
        <f>F256</f>
        <v>3122.33</v>
      </c>
      <c r="G254" s="8">
        <f t="shared" si="76"/>
        <v>900</v>
      </c>
      <c r="H254" s="8">
        <f t="shared" si="76"/>
        <v>700</v>
      </c>
    </row>
    <row r="255" spans="1:8" s="4" customFormat="1" ht="31.2">
      <c r="A255" s="18" t="s">
        <v>52</v>
      </c>
      <c r="B255" s="19"/>
      <c r="C255" s="23" t="s">
        <v>121</v>
      </c>
      <c r="D255" s="23" t="s">
        <v>40</v>
      </c>
      <c r="E255" s="23"/>
      <c r="F255" s="30">
        <f>F256</f>
        <v>3122.33</v>
      </c>
      <c r="G255" s="30">
        <f>G256</f>
        <v>900</v>
      </c>
      <c r="H255" s="30">
        <f>H256</f>
        <v>700</v>
      </c>
    </row>
    <row r="256" spans="1:8" s="4" customFormat="1" ht="15.6">
      <c r="A256" s="9" t="s">
        <v>21</v>
      </c>
      <c r="B256" s="19"/>
      <c r="C256" s="23" t="s">
        <v>121</v>
      </c>
      <c r="D256" s="23" t="s">
        <v>53</v>
      </c>
      <c r="E256" s="23"/>
      <c r="F256" s="30">
        <f>F257</f>
        <v>3122.33</v>
      </c>
      <c r="G256" s="30">
        <f t="shared" ref="G256:H256" si="77">G257</f>
        <v>900</v>
      </c>
      <c r="H256" s="30">
        <f t="shared" si="77"/>
        <v>700</v>
      </c>
    </row>
    <row r="257" spans="1:8" s="5" customFormat="1" ht="15.6">
      <c r="A257" s="89" t="s">
        <v>21</v>
      </c>
      <c r="B257" s="19"/>
      <c r="C257" s="23" t="s">
        <v>121</v>
      </c>
      <c r="D257" s="23" t="s">
        <v>54</v>
      </c>
      <c r="E257" s="23"/>
      <c r="F257" s="30">
        <f>F258+F260</f>
        <v>3122.33</v>
      </c>
      <c r="G257" s="30">
        <f t="shared" ref="G257:H257" si="78">G258+G260</f>
        <v>900</v>
      </c>
      <c r="H257" s="30">
        <f t="shared" si="78"/>
        <v>700</v>
      </c>
    </row>
    <row r="258" spans="1:8" s="5" customFormat="1" ht="79.8" customHeight="1">
      <c r="A258" s="68" t="s">
        <v>210</v>
      </c>
      <c r="B258" s="19"/>
      <c r="C258" s="23" t="s">
        <v>121</v>
      </c>
      <c r="D258" s="23" t="s">
        <v>122</v>
      </c>
      <c r="E258" s="23"/>
      <c r="F258" s="30">
        <f>F259</f>
        <v>888.23</v>
      </c>
      <c r="G258" s="30">
        <f t="shared" ref="G258:H258" si="79">G259</f>
        <v>900</v>
      </c>
      <c r="H258" s="30">
        <f t="shared" si="79"/>
        <v>700</v>
      </c>
    </row>
    <row r="259" spans="1:8" s="122" customFormat="1" ht="48.6" customHeight="1">
      <c r="A259" s="25" t="s">
        <v>263</v>
      </c>
      <c r="B259" s="16"/>
      <c r="C259" s="94" t="s">
        <v>121</v>
      </c>
      <c r="D259" s="94" t="s">
        <v>122</v>
      </c>
      <c r="E259" s="94" t="s">
        <v>100</v>
      </c>
      <c r="F259" s="17">
        <v>888.23</v>
      </c>
      <c r="G259" s="17">
        <v>900</v>
      </c>
      <c r="H259" s="17">
        <v>700</v>
      </c>
    </row>
    <row r="260" spans="1:8" s="5" customFormat="1" ht="15.6">
      <c r="A260" s="22" t="s">
        <v>214</v>
      </c>
      <c r="B260" s="19"/>
      <c r="C260" s="23" t="s">
        <v>121</v>
      </c>
      <c r="D260" s="23" t="s">
        <v>213</v>
      </c>
      <c r="E260" s="23"/>
      <c r="F260" s="30">
        <f>F261</f>
        <v>2234.1</v>
      </c>
      <c r="G260" s="30">
        <f t="shared" ref="G260:H260" si="80">G261</f>
        <v>0</v>
      </c>
      <c r="H260" s="30">
        <f t="shared" si="80"/>
        <v>0</v>
      </c>
    </row>
    <row r="261" spans="1:8" s="122" customFormat="1" ht="46.8">
      <c r="A261" s="56" t="s">
        <v>244</v>
      </c>
      <c r="B261" s="16"/>
      <c r="C261" s="94" t="s">
        <v>121</v>
      </c>
      <c r="D261" s="94" t="s">
        <v>213</v>
      </c>
      <c r="E261" s="94" t="s">
        <v>100</v>
      </c>
      <c r="F261" s="17">
        <v>2234.1</v>
      </c>
      <c r="G261" s="17">
        <v>0</v>
      </c>
      <c r="H261" s="17">
        <v>0</v>
      </c>
    </row>
    <row r="262" spans="1:8" s="4" customFormat="1" ht="15.6">
      <c r="A262" s="92" t="s">
        <v>123</v>
      </c>
      <c r="B262" s="10"/>
      <c r="C262" s="12"/>
      <c r="D262" s="12"/>
      <c r="E262" s="12"/>
      <c r="F262" s="39"/>
      <c r="G262" s="39">
        <v>467.8</v>
      </c>
      <c r="H262" s="39">
        <v>935.5</v>
      </c>
    </row>
    <row r="263" spans="1:8" s="4" customFormat="1" ht="15.6">
      <c r="A263" s="20" t="s">
        <v>124</v>
      </c>
      <c r="B263" s="7"/>
      <c r="C263" s="15"/>
      <c r="D263" s="15"/>
      <c r="E263" s="15"/>
      <c r="F263" s="106">
        <f>F14</f>
        <v>64382.650000000009</v>
      </c>
      <c r="G263" s="106">
        <f t="shared" ref="G263:H263" si="81">G14</f>
        <v>18910.939999999999</v>
      </c>
      <c r="H263" s="106">
        <f t="shared" si="81"/>
        <v>17190.019999999997</v>
      </c>
    </row>
    <row r="264" spans="1:8" s="4" customFormat="1">
      <c r="A264" s="73"/>
      <c r="B264" s="135"/>
      <c r="C264" s="136"/>
      <c r="D264" s="136"/>
      <c r="E264" s="136"/>
      <c r="F264" s="137"/>
      <c r="G264" s="137"/>
      <c r="H264" s="137"/>
    </row>
  </sheetData>
  <autoFilter ref="A13:F263"/>
  <mergeCells count="16">
    <mergeCell ref="F6:H6"/>
    <mergeCell ref="F1:H1"/>
    <mergeCell ref="F2:H2"/>
    <mergeCell ref="F3:H3"/>
    <mergeCell ref="F4:H4"/>
    <mergeCell ref="F5:H5"/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16  октября 2025</vt:lpstr>
      <vt:lpstr>'Приложение 16  октября 2025'!__xlnm._FilterDatabase</vt:lpstr>
      <vt:lpstr>'Приложение 16  октября 2025'!__xlnm._FilterDatabase_1</vt:lpstr>
      <vt:lpstr>'Приложение 16  октября 2025'!__xlnm.Print_Area</vt:lpstr>
      <vt:lpstr>'Приложение 16  октября 2025'!__xlnm.Print_Titles</vt:lpstr>
      <vt:lpstr>'Приложение 16  октября 2025'!Print_Titles_0</vt:lpstr>
      <vt:lpstr>'Приложение 16  октября 2025'!Print_Titles_0_0</vt:lpstr>
      <vt:lpstr>'Приложение 16  октября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2025-12-23T10:21:53Z</dcterms:modified>
  <dc:language>ru-RU</dc:language>
</cp:coreProperties>
</file>